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drawings/drawing17.xml" ContentType="application/vnd.openxmlformats-officedocument.drawingml.chartshapes+xml"/>
  <Override PartName="/xl/charts/chart16.xml" ContentType="application/vnd.openxmlformats-officedocument.drawingml.chart+xml"/>
  <Override PartName="/xl/drawings/drawing18.xml" ContentType="application/vnd.openxmlformats-officedocument.drawingml.chartshapes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drawings/drawing20.xml" ContentType="application/vnd.openxmlformats-officedocument.drawingml.chartshapes+xml"/>
  <Override PartName="/xl/charts/chart1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harts/chart21.xml" ContentType="application/vnd.openxmlformats-officedocument.drawingml.chart+xml"/>
  <Override PartName="/xl/drawings/drawing24.xml" ContentType="application/vnd.openxmlformats-officedocument.drawingml.chartshapes+xml"/>
  <Override PartName="/xl/charts/chart22.xml" ContentType="application/vnd.openxmlformats-officedocument.drawingml.chart+xml"/>
  <Override PartName="/xl/drawings/drawing25.xml" ContentType="application/vnd.openxmlformats-officedocument.drawingml.chartshapes+xml"/>
  <Override PartName="/xl/charts/chart23.xml" ContentType="application/vnd.openxmlformats-officedocument.drawingml.chart+xml"/>
  <Override PartName="/xl/drawings/drawing26.xml" ContentType="application/vnd.openxmlformats-officedocument.drawingml.chartshapes+xml"/>
  <Override PartName="/xl/charts/chart24.xml" ContentType="application/vnd.openxmlformats-officedocument.drawingml.chart+xml"/>
  <Override PartName="/xl/drawings/drawing27.xml" ContentType="application/vnd.openxmlformats-officedocument.drawingml.chartshapes+xml"/>
  <Override PartName="/xl/charts/chart25.xml" ContentType="application/vnd.openxmlformats-officedocument.drawingml.chart+xml"/>
  <Override PartName="/xl/drawings/drawing28.xml" ContentType="application/vnd.openxmlformats-officedocument.drawingml.chartshapes+xml"/>
  <Override PartName="/xl/charts/chart26.xml" ContentType="application/vnd.openxmlformats-officedocument.drawingml.chart+xml"/>
  <Override PartName="/xl/drawings/drawing29.xml" ContentType="application/vnd.openxmlformats-officedocument.drawingml.chartshapes+xml"/>
  <Override PartName="/xl/charts/chart27.xml" ContentType="application/vnd.openxmlformats-officedocument.drawingml.chart+xml"/>
  <Override PartName="/xl/drawings/drawing30.xml" ContentType="application/vnd.openxmlformats-officedocument.drawingml.chartshapes+xml"/>
  <Override PartName="/xl/charts/chart28.xml" ContentType="application/vnd.openxmlformats-officedocument.drawingml.chart+xml"/>
  <Override PartName="/xl/drawings/drawing31.xml" ContentType="application/vnd.openxmlformats-officedocument.drawingml.chartshapes+xml"/>
  <Override PartName="/xl/charts/chart29.xml" ContentType="application/vnd.openxmlformats-officedocument.drawingml.chart+xml"/>
  <Override PartName="/xl/drawings/drawing32.xml" ContentType="application/vnd.openxmlformats-officedocument.drawingml.chartshapes+xml"/>
  <Override PartName="/xl/charts/chart30.xml" ContentType="application/vnd.openxmlformats-officedocument.drawingml.chart+xml"/>
  <Override PartName="/xl/drawings/drawing33.xml" ContentType="application/vnd.openxmlformats-officedocument.drawingml.chartshapes+xml"/>
  <Override PartName="/xl/charts/chart31.xml" ContentType="application/vnd.openxmlformats-officedocument.drawingml.chart+xml"/>
  <Override PartName="/xl/drawings/drawing34.xml" ContentType="application/vnd.openxmlformats-officedocument.drawingml.chartshapes+xml"/>
  <Override PartName="/xl/charts/chart32.xml" ContentType="application/vnd.openxmlformats-officedocument.drawingml.chart+xml"/>
  <Override PartName="/xl/drawings/drawing35.xml" ContentType="application/vnd.openxmlformats-officedocument.drawingml.chartshapes+xml"/>
  <Override PartName="/xl/drawings/drawing36.xml" ContentType="application/vnd.openxmlformats-officedocument.drawing+xml"/>
  <Override PartName="/xl/charts/chart33.xml" ContentType="application/vnd.openxmlformats-officedocument.drawingml.chart+xml"/>
  <Override PartName="/xl/drawings/drawing37.xml" ContentType="application/vnd.openxmlformats-officedocument.drawingml.chartshapes+xml"/>
  <Override PartName="/xl/charts/chart34.xml" ContentType="application/vnd.openxmlformats-officedocument.drawingml.chart+xml"/>
  <Override PartName="/xl/drawings/drawing38.xml" ContentType="application/vnd.openxmlformats-officedocument.drawingml.chartshapes+xml"/>
  <Override PartName="/xl/charts/chart35.xml" ContentType="application/vnd.openxmlformats-officedocument.drawingml.chart+xml"/>
  <Override PartName="/xl/drawings/drawing39.xml" ContentType="application/vnd.openxmlformats-officedocument.drawingml.chartshapes+xml"/>
  <Override PartName="/xl/charts/chart36.xml" ContentType="application/vnd.openxmlformats-officedocument.drawingml.chart+xml"/>
  <Override PartName="/xl/drawings/drawing40.xml" ContentType="application/vnd.openxmlformats-officedocument.drawingml.chartshapes+xml"/>
  <Override PartName="/xl/charts/chart37.xml" ContentType="application/vnd.openxmlformats-officedocument.drawingml.chart+xml"/>
  <Override PartName="/xl/drawings/drawing41.xml" ContentType="application/vnd.openxmlformats-officedocument.drawingml.chartshapes+xml"/>
  <Override PartName="/xl/charts/chart38.xml" ContentType="application/vnd.openxmlformats-officedocument.drawingml.chart+xml"/>
  <Override PartName="/xl/drawings/drawing42.xml" ContentType="application/vnd.openxmlformats-officedocument.drawingml.chartshapes+xml"/>
  <Override PartName="/xl/charts/chart39.xml" ContentType="application/vnd.openxmlformats-officedocument.drawingml.chart+xml"/>
  <Override PartName="/xl/drawings/drawing43.xml" ContentType="application/vnd.openxmlformats-officedocument.drawingml.chartshapes+xml"/>
  <Override PartName="/xl/charts/chart40.xml" ContentType="application/vnd.openxmlformats-officedocument.drawingml.chart+xml"/>
  <Override PartName="/xl/drawings/drawing44.xml" ContentType="application/vnd.openxmlformats-officedocument.drawingml.chartshapes+xml"/>
  <Override PartName="/xl/charts/chart41.xml" ContentType="application/vnd.openxmlformats-officedocument.drawingml.chart+xml"/>
  <Override PartName="/xl/drawings/drawing45.xml" ContentType="application/vnd.openxmlformats-officedocument.drawingml.chartshapes+xml"/>
  <Override PartName="/xl/charts/chart42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43.xml" ContentType="application/vnd.openxmlformats-officedocument.drawingml.chart+xml"/>
  <Override PartName="/xl/drawings/drawing48.xml" ContentType="application/vnd.openxmlformats-officedocument.drawingml.chartshapes+xml"/>
  <Override PartName="/xl/charts/chart44.xml" ContentType="application/vnd.openxmlformats-officedocument.drawingml.chart+xml"/>
  <Override PartName="/xl/drawings/drawing49.xml" ContentType="application/vnd.openxmlformats-officedocument.drawingml.chartshapes+xml"/>
  <Override PartName="/xl/charts/chart45.xml" ContentType="application/vnd.openxmlformats-officedocument.drawingml.chart+xml"/>
  <Override PartName="/xl/drawings/drawing50.xml" ContentType="application/vnd.openxmlformats-officedocument.drawingml.chartshapes+xml"/>
  <Override PartName="/xl/charts/chart46.xml" ContentType="application/vnd.openxmlformats-officedocument.drawingml.chart+xml"/>
  <Override PartName="/xl/drawings/drawing51.xml" ContentType="application/vnd.openxmlformats-officedocument.drawingml.chartshapes+xml"/>
  <Override PartName="/xl/charts/chart47.xml" ContentType="application/vnd.openxmlformats-officedocument.drawingml.chart+xml"/>
  <Override PartName="/xl/drawings/drawing52.xml" ContentType="application/vnd.openxmlformats-officedocument.drawingml.chartshapes+xml"/>
  <Override PartName="/xl/charts/chart48.xml" ContentType="application/vnd.openxmlformats-officedocument.drawingml.chart+xml"/>
  <Override PartName="/xl/drawings/drawing53.xml" ContentType="application/vnd.openxmlformats-officedocument.drawingml.chartshapes+xml"/>
  <Override PartName="/xl/charts/chart49.xml" ContentType="application/vnd.openxmlformats-officedocument.drawingml.chart+xml"/>
  <Override PartName="/xl/drawings/drawing54.xml" ContentType="application/vnd.openxmlformats-officedocument.drawingml.chartshapes+xml"/>
  <Override PartName="/xl/charts/chart50.xml" ContentType="application/vnd.openxmlformats-officedocument.drawingml.chart+xml"/>
  <Override PartName="/xl/drawings/drawing55.xml" ContentType="application/vnd.openxmlformats-officedocument.drawingml.chartshapes+xml"/>
  <Override PartName="/xl/charts/chart51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52.xml" ContentType="application/vnd.openxmlformats-officedocument.drawingml.chart+xml"/>
  <Override PartName="/xl/drawings/drawing58.xml" ContentType="application/vnd.openxmlformats-officedocument.drawingml.chartshapes+xml"/>
  <Override PartName="/xl/charts/chart53.xml" ContentType="application/vnd.openxmlformats-officedocument.drawingml.chart+xml"/>
  <Override PartName="/xl/drawings/drawing59.xml" ContentType="application/vnd.openxmlformats-officedocument.drawingml.chartshapes+xml"/>
  <Override PartName="/xl/charts/chart54.xml" ContentType="application/vnd.openxmlformats-officedocument.drawingml.chart+xml"/>
  <Override PartName="/xl/drawings/drawing60.xml" ContentType="application/vnd.openxmlformats-officedocument.drawingml.chartshapes+xml"/>
  <Override PartName="/xl/charts/chart55.xml" ContentType="application/vnd.openxmlformats-officedocument.drawingml.chart+xml"/>
  <Override PartName="/xl/drawings/drawing61.xml" ContentType="application/vnd.openxmlformats-officedocument.drawingml.chartshapes+xml"/>
  <Override PartName="/xl/charts/chart56.xml" ContentType="application/vnd.openxmlformats-officedocument.drawingml.chart+xml"/>
  <Override PartName="/xl/drawings/drawing62.xml" ContentType="application/vnd.openxmlformats-officedocument.drawingml.chartshapes+xml"/>
  <Override PartName="/xl/charts/chart57.xml" ContentType="application/vnd.openxmlformats-officedocument.drawingml.chart+xml"/>
  <Override PartName="/xl/drawings/drawing63.xml" ContentType="application/vnd.openxmlformats-officedocument.drawingml.chartshapes+xml"/>
  <Override PartName="/xl/charts/chart58.xml" ContentType="application/vnd.openxmlformats-officedocument.drawingml.chart+xml"/>
  <Override PartName="/xl/drawings/drawing64.xml" ContentType="application/vnd.openxmlformats-officedocument.drawingml.chartshapes+xml"/>
  <Override PartName="/xl/charts/chart59.xml" ContentType="application/vnd.openxmlformats-officedocument.drawingml.chart+xml"/>
  <Override PartName="/xl/drawings/drawing65.xml" ContentType="application/vnd.openxmlformats-officedocument.drawingml.chartshapes+xml"/>
  <Override PartName="/xl/charts/chart60.xml" ContentType="application/vnd.openxmlformats-officedocument.drawingml.chart+xml"/>
  <Override PartName="/xl/drawings/drawing66.xml" ContentType="application/vnd.openxmlformats-officedocument.drawingml.chartshapes+xml"/>
  <Override PartName="/xl/charts/chart61.xml" ContentType="application/vnd.openxmlformats-officedocument.drawingml.chart+xml"/>
  <Override PartName="/xl/drawings/drawing67.xml" ContentType="application/vnd.openxmlformats-officedocument.drawingml.chartshapes+xml"/>
  <Override PartName="/xl/charts/chart62.xml" ContentType="application/vnd.openxmlformats-officedocument.drawingml.chart+xml"/>
  <Override PartName="/xl/drawings/drawing68.xml" ContentType="application/vnd.openxmlformats-officedocument.drawingml.chartshapes+xml"/>
  <Override PartName="/xl/charts/chart63.xml" ContentType="application/vnd.openxmlformats-officedocument.drawingml.chart+xml"/>
  <Override PartName="/xl/drawings/drawing69.xml" ContentType="application/vnd.openxmlformats-officedocument.drawingml.chartshapes+xml"/>
  <Override PartName="/xl/charts/chart64.xml" ContentType="application/vnd.openxmlformats-officedocument.drawingml.chart+xml"/>
  <Override PartName="/xl/drawings/drawing7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ky\Documents\2023\VXY_bezpečná škola praha 13\data\podklad výstupy\"/>
    </mc:Choice>
  </mc:AlternateContent>
  <xr:revisionPtr revIDLastSave="0" documentId="13_ncr:1_{75706CA3-2313-43B9-AC8F-00A4430DFDD7}" xr6:coauthVersionLast="47" xr6:coauthVersionMax="47" xr10:uidLastSave="{00000000-0000-0000-0000-000000000000}"/>
  <workbookProtection workbookAlgorithmName="SHA-512" workbookHashValue="3V0a70cjFePCS/5hfleaElyarLWH8rr+t8shpjcJXOY1DuhHCOL3RuypoDUgkwOb4W9YzwPF4t44wkSH4ATBpg==" workbookSaltValue="yxsF4pDRdxO38yJgBiVizw==" workbookSpinCount="100000" lockStructure="1"/>
  <bookViews>
    <workbookView xWindow="-108" yWindow="-108" windowWidth="23256" windowHeight="12576" tabRatio="859" firstSheet="6" activeTab="9" xr2:uid="{00000000-000D-0000-FFFF-FFFF00000000}"/>
  </bookViews>
  <sheets>
    <sheet name="podklad_tabulky" sheetId="1" state="hidden" r:id="rId1"/>
    <sheet name="vypočty_pro školy" sheetId="4" state="hidden" r:id="rId2"/>
    <sheet name="List2" sheetId="3" state="hidden" r:id="rId3"/>
    <sheet name="podklad_tabulky_přrhled" sheetId="7" state="hidden" r:id="rId4"/>
    <sheet name="výpočty_školy_přehled" sheetId="9" state="hidden" r:id="rId5"/>
    <sheet name="podklad_porovnani_zak_rodiče" sheetId="13" state="hidden" r:id="rId6"/>
    <sheet name="ŠKOLY-ŽÁCI" sheetId="2" r:id="rId7"/>
    <sheet name="ŠKOLY - RODIČE" sheetId="5" r:id="rId8"/>
    <sheet name="ŠKOLY- UČITELÉ" sheetId="6" r:id="rId9"/>
    <sheet name="ŽÁCI-PŘEHLED P13" sheetId="8" r:id="rId10"/>
    <sheet name="RODIČE-PŘEHLED P13 " sheetId="10" r:id="rId11"/>
    <sheet name="UČITELÉ - PŘEHLED P13" sheetId="11" r:id="rId12"/>
    <sheet name="ŽÁCI vs. RODIČE" sheetId="12" r:id="rId13"/>
  </sheets>
  <definedNames>
    <definedName name="_xlnm._FilterDatabase" localSheetId="0" hidden="1">podklad_tabulky!$A$4:$Y$4</definedName>
  </definedNames>
  <calcPr calcId="191029"/>
</workbook>
</file>

<file path=xl/calcChain.xml><?xml version="1.0" encoding="utf-8"?>
<calcChain xmlns="http://schemas.openxmlformats.org/spreadsheetml/2006/main">
  <c r="X10" i="5" l="1"/>
  <c r="W10" i="5"/>
  <c r="A263" i="1"/>
  <c r="A264" i="1" s="1"/>
  <c r="A247" i="1"/>
  <c r="A248" i="1" s="1"/>
  <c r="W11" i="5" s="1"/>
  <c r="AE10" i="6"/>
  <c r="AD10" i="6"/>
  <c r="A231" i="1"/>
  <c r="A232" i="1" s="1"/>
  <c r="Z11" i="2" s="1"/>
  <c r="Z10" i="2"/>
  <c r="Y10" i="2"/>
  <c r="I9" i="12"/>
  <c r="I12" i="12"/>
  <c r="I13" i="12"/>
  <c r="I14" i="12"/>
  <c r="I15" i="12"/>
  <c r="I16" i="12"/>
  <c r="I17" i="12"/>
  <c r="I18" i="12"/>
  <c r="I19" i="12"/>
  <c r="I11" i="12"/>
  <c r="I10" i="12"/>
  <c r="G12" i="12"/>
  <c r="G13" i="12"/>
  <c r="G14" i="12"/>
  <c r="G15" i="12"/>
  <c r="G16" i="12"/>
  <c r="G17" i="12"/>
  <c r="G18" i="12"/>
  <c r="G19" i="12"/>
  <c r="G11" i="12"/>
  <c r="G10" i="12"/>
  <c r="G9" i="12"/>
  <c r="H10" i="12"/>
  <c r="X11" i="5" l="1"/>
  <c r="AE11" i="6"/>
  <c r="AD11" i="6"/>
  <c r="Y11" i="2"/>
  <c r="C1" i="8"/>
  <c r="U19" i="12" l="1"/>
  <c r="U18" i="12"/>
  <c r="U17" i="12"/>
  <c r="U16" i="12"/>
  <c r="U15" i="12"/>
  <c r="U14" i="12"/>
  <c r="U13" i="12"/>
  <c r="U12" i="12"/>
  <c r="U11" i="12"/>
  <c r="U10" i="12"/>
  <c r="U9" i="12"/>
  <c r="S11" i="12"/>
  <c r="S12" i="12"/>
  <c r="S13" i="12"/>
  <c r="S14" i="12"/>
  <c r="S15" i="12"/>
  <c r="S16" i="12"/>
  <c r="S17" i="12"/>
  <c r="S18" i="12"/>
  <c r="S19" i="12"/>
  <c r="S10" i="12"/>
  <c r="S9" i="12"/>
  <c r="P19" i="12"/>
  <c r="P18" i="12"/>
  <c r="P17" i="12"/>
  <c r="P16" i="12"/>
  <c r="P15" i="12"/>
  <c r="P14" i="12"/>
  <c r="P13" i="12"/>
  <c r="P12" i="12"/>
  <c r="P11" i="12"/>
  <c r="P10" i="12"/>
  <c r="P9" i="12"/>
  <c r="N11" i="12"/>
  <c r="N12" i="12"/>
  <c r="N13" i="12"/>
  <c r="N14" i="12"/>
  <c r="N15" i="12"/>
  <c r="N16" i="12"/>
  <c r="N17" i="12"/>
  <c r="N18" i="12"/>
  <c r="N19" i="12"/>
  <c r="N10" i="12"/>
  <c r="N9" i="12"/>
  <c r="L19" i="12"/>
  <c r="L18" i="12"/>
  <c r="L17" i="12"/>
  <c r="L16" i="12"/>
  <c r="L15" i="12"/>
  <c r="L14" i="12"/>
  <c r="L13" i="12"/>
  <c r="L12" i="12"/>
  <c r="L11" i="12"/>
  <c r="L10" i="12"/>
  <c r="L9" i="12"/>
  <c r="J19" i="12"/>
  <c r="J18" i="12"/>
  <c r="J17" i="12"/>
  <c r="J16" i="12"/>
  <c r="J15" i="12"/>
  <c r="J14" i="12"/>
  <c r="J13" i="12"/>
  <c r="J12" i="12"/>
  <c r="J11" i="12"/>
  <c r="J10" i="12"/>
  <c r="J9" i="12"/>
  <c r="H19" i="12"/>
  <c r="H18" i="12"/>
  <c r="H17" i="12"/>
  <c r="H16" i="12"/>
  <c r="H15" i="12"/>
  <c r="H14" i="12"/>
  <c r="H13" i="12"/>
  <c r="H12" i="12"/>
  <c r="H11" i="12"/>
  <c r="H9" i="12"/>
  <c r="F19" i="12"/>
  <c r="F18" i="12"/>
  <c r="F17" i="12"/>
  <c r="F16" i="12"/>
  <c r="F15" i="12"/>
  <c r="F14" i="12"/>
  <c r="F13" i="12"/>
  <c r="F12" i="12"/>
  <c r="F11" i="12"/>
  <c r="F10" i="12"/>
  <c r="F9" i="12"/>
  <c r="D11" i="12"/>
  <c r="D12" i="12"/>
  <c r="D13" i="12"/>
  <c r="D14" i="12"/>
  <c r="D15" i="12"/>
  <c r="D16" i="12"/>
  <c r="D17" i="12"/>
  <c r="D18" i="12"/>
  <c r="D19" i="12"/>
  <c r="D10" i="12"/>
  <c r="D9" i="12"/>
  <c r="T19" i="12"/>
  <c r="T18" i="12"/>
  <c r="T17" i="12"/>
  <c r="T16" i="12"/>
  <c r="T15" i="12"/>
  <c r="T14" i="12"/>
  <c r="T13" i="12"/>
  <c r="T12" i="12"/>
  <c r="T11" i="12"/>
  <c r="T10" i="12"/>
  <c r="R11" i="12"/>
  <c r="R12" i="12"/>
  <c r="R13" i="12"/>
  <c r="R14" i="12"/>
  <c r="R15" i="12"/>
  <c r="R16" i="12"/>
  <c r="R17" i="12"/>
  <c r="R18" i="12"/>
  <c r="R19" i="12"/>
  <c r="R10" i="12"/>
  <c r="R9" i="12"/>
  <c r="O19" i="12"/>
  <c r="O18" i="12"/>
  <c r="O17" i="12"/>
  <c r="O16" i="12"/>
  <c r="O15" i="12"/>
  <c r="O14" i="12"/>
  <c r="O13" i="12"/>
  <c r="O12" i="12"/>
  <c r="O11" i="12"/>
  <c r="O10" i="12"/>
  <c r="O9" i="12"/>
  <c r="M19" i="12"/>
  <c r="M18" i="12"/>
  <c r="M17" i="12"/>
  <c r="M16" i="12"/>
  <c r="M15" i="12"/>
  <c r="M14" i="12"/>
  <c r="M13" i="12"/>
  <c r="M12" i="12"/>
  <c r="M11" i="12"/>
  <c r="M10" i="12"/>
  <c r="M9" i="12"/>
  <c r="K19" i="12"/>
  <c r="K18" i="12"/>
  <c r="K17" i="12"/>
  <c r="K16" i="12"/>
  <c r="K15" i="12"/>
  <c r="K14" i="12"/>
  <c r="K13" i="12"/>
  <c r="K12" i="12"/>
  <c r="K11" i="12"/>
  <c r="K10" i="12"/>
  <c r="K9" i="12"/>
  <c r="E19" i="12"/>
  <c r="E18" i="12"/>
  <c r="E17" i="12"/>
  <c r="E16" i="12"/>
  <c r="E15" i="12"/>
  <c r="E14" i="12"/>
  <c r="E13" i="12"/>
  <c r="E12" i="12"/>
  <c r="E11" i="12"/>
  <c r="E10" i="12"/>
  <c r="E9" i="12"/>
  <c r="C11" i="12"/>
  <c r="C12" i="12"/>
  <c r="C13" i="12"/>
  <c r="C14" i="12"/>
  <c r="C15" i="12"/>
  <c r="C16" i="12"/>
  <c r="C17" i="12"/>
  <c r="C18" i="12"/>
  <c r="C19" i="12"/>
  <c r="C10" i="12"/>
  <c r="C9" i="12"/>
  <c r="T9" i="12"/>
  <c r="AC11" i="11"/>
  <c r="AB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C11" i="11"/>
  <c r="AD41" i="9"/>
  <c r="AC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D41" i="9"/>
  <c r="A160" i="7"/>
  <c r="A158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C1" i="10"/>
  <c r="C1" i="11"/>
  <c r="A38" i="9"/>
  <c r="B38" i="9" s="1"/>
  <c r="B12" i="11"/>
  <c r="C42" i="9" s="1"/>
  <c r="V23" i="9"/>
  <c r="S9" i="10" s="1"/>
  <c r="W23" i="9"/>
  <c r="X23" i="9"/>
  <c r="U23" i="9"/>
  <c r="E23" i="9"/>
  <c r="F23" i="9"/>
  <c r="G23" i="9"/>
  <c r="H23" i="9"/>
  <c r="I23" i="9"/>
  <c r="H9" i="10" s="1"/>
  <c r="J23" i="9"/>
  <c r="K23" i="9"/>
  <c r="L23" i="9"/>
  <c r="M23" i="9"/>
  <c r="N23" i="9"/>
  <c r="O23" i="9"/>
  <c r="N9" i="10" s="1"/>
  <c r="P23" i="9"/>
  <c r="Q23" i="9"/>
  <c r="P9" i="10" s="1"/>
  <c r="D23" i="9"/>
  <c r="A181" i="7"/>
  <c r="A180" i="7"/>
  <c r="A179" i="7"/>
  <c r="A178" i="7"/>
  <c r="A177" i="7"/>
  <c r="A176" i="7"/>
  <c r="A175" i="7"/>
  <c r="A174" i="7"/>
  <c r="A173" i="7"/>
  <c r="A172" i="7"/>
  <c r="A171" i="7"/>
  <c r="A170" i="7"/>
  <c r="A169" i="7"/>
  <c r="A168" i="7"/>
  <c r="A167" i="7"/>
  <c r="A166" i="7"/>
  <c r="A165" i="7"/>
  <c r="A164" i="7"/>
  <c r="A163" i="7"/>
  <c r="A162" i="7"/>
  <c r="A161" i="7"/>
  <c r="A159" i="7"/>
  <c r="A157" i="7"/>
  <c r="A156" i="7"/>
  <c r="A155" i="7"/>
  <c r="A154" i="7"/>
  <c r="A153" i="7"/>
  <c r="A152" i="7"/>
  <c r="A151" i="7"/>
  <c r="A150" i="7"/>
  <c r="A149" i="7"/>
  <c r="A148" i="7"/>
  <c r="A147" i="7"/>
  <c r="A141" i="7"/>
  <c r="A140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T9" i="10"/>
  <c r="U9" i="10"/>
  <c r="R9" i="10"/>
  <c r="D9" i="10"/>
  <c r="E9" i="10"/>
  <c r="F9" i="10"/>
  <c r="G9" i="10"/>
  <c r="I9" i="10"/>
  <c r="J9" i="10"/>
  <c r="K9" i="10"/>
  <c r="L9" i="10"/>
  <c r="M9" i="10"/>
  <c r="O9" i="10"/>
  <c r="C9" i="10"/>
  <c r="A20" i="9"/>
  <c r="B20" i="9" s="1"/>
  <c r="B10" i="10"/>
  <c r="C24" i="9" s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13" i="7"/>
  <c r="V5" i="9"/>
  <c r="U9" i="8" s="1"/>
  <c r="W5" i="9"/>
  <c r="V9" i="8" s="1"/>
  <c r="X5" i="9"/>
  <c r="W9" i="8" s="1"/>
  <c r="U5" i="9"/>
  <c r="T9" i="8" s="1"/>
  <c r="E5" i="9"/>
  <c r="D9" i="8" s="1"/>
  <c r="F5" i="9"/>
  <c r="E9" i="8" s="1"/>
  <c r="G5" i="9"/>
  <c r="F9" i="8" s="1"/>
  <c r="H5" i="9"/>
  <c r="G9" i="8" s="1"/>
  <c r="I5" i="9"/>
  <c r="H9" i="8" s="1"/>
  <c r="J5" i="9"/>
  <c r="I9" i="8" s="1"/>
  <c r="K5" i="9"/>
  <c r="J9" i="8" s="1"/>
  <c r="L5" i="9"/>
  <c r="K9" i="8" s="1"/>
  <c r="M5" i="9"/>
  <c r="L9" i="8" s="1"/>
  <c r="N5" i="9"/>
  <c r="M9" i="8" s="1"/>
  <c r="O5" i="9"/>
  <c r="N9" i="8" s="1"/>
  <c r="P5" i="9"/>
  <c r="O9" i="8" s="1"/>
  <c r="Q5" i="9"/>
  <c r="P9" i="8" s="1"/>
  <c r="R5" i="9"/>
  <c r="Q9" i="8" s="1"/>
  <c r="S5" i="9"/>
  <c r="R9" i="8" s="1"/>
  <c r="D5" i="9"/>
  <c r="C9" i="8" s="1"/>
  <c r="B10" i="8"/>
  <c r="C6" i="9" s="1"/>
  <c r="A1" i="9"/>
  <c r="B1" i="9" s="1"/>
  <c r="A11" i="9" s="1"/>
  <c r="AC10" i="6"/>
  <c r="AB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C10" i="6"/>
  <c r="AD45" i="4"/>
  <c r="AC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D45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D26" i="4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177" i="1"/>
  <c r="A46" i="9" l="1"/>
  <c r="A47" i="9"/>
  <c r="A49" i="9"/>
  <c r="A51" i="9"/>
  <c r="A42" i="9"/>
  <c r="A50" i="9"/>
  <c r="A44" i="9"/>
  <c r="A45" i="9"/>
  <c r="A43" i="9"/>
  <c r="A48" i="9"/>
  <c r="A52" i="9"/>
  <c r="I11" i="9"/>
  <c r="A27" i="9"/>
  <c r="A25" i="9"/>
  <c r="A29" i="9"/>
  <c r="A28" i="9"/>
  <c r="A24" i="9"/>
  <c r="A34" i="9"/>
  <c r="A30" i="9"/>
  <c r="A32" i="9"/>
  <c r="A31" i="9"/>
  <c r="A26" i="9"/>
  <c r="A33" i="9"/>
  <c r="X11" i="9"/>
  <c r="W11" i="9"/>
  <c r="V11" i="9"/>
  <c r="U11" i="9"/>
  <c r="A6" i="9"/>
  <c r="P11" i="9"/>
  <c r="O11" i="9"/>
  <c r="G11" i="9"/>
  <c r="H11" i="9"/>
  <c r="N11" i="9"/>
  <c r="F11" i="9"/>
  <c r="M11" i="9"/>
  <c r="L11" i="9"/>
  <c r="E11" i="9"/>
  <c r="S11" i="9"/>
  <c r="K11" i="9"/>
  <c r="D11" i="9"/>
  <c r="R11" i="9"/>
  <c r="J11" i="9"/>
  <c r="Q11" i="9"/>
  <c r="A7" i="9"/>
  <c r="A9" i="9"/>
  <c r="A16" i="9"/>
  <c r="A8" i="9"/>
  <c r="A10" i="9"/>
  <c r="A15" i="9"/>
  <c r="A14" i="9"/>
  <c r="A13" i="9"/>
  <c r="A12" i="9"/>
  <c r="A41" i="4"/>
  <c r="E40" i="4" s="1"/>
  <c r="A1" i="6"/>
  <c r="V26" i="4"/>
  <c r="S10" i="5" s="1"/>
  <c r="W26" i="4"/>
  <c r="T10" i="5" s="1"/>
  <c r="X26" i="4"/>
  <c r="U26" i="4"/>
  <c r="R10" i="5" s="1"/>
  <c r="D10" i="5"/>
  <c r="E10" i="5"/>
  <c r="H10" i="5"/>
  <c r="I10" i="5"/>
  <c r="J10" i="5"/>
  <c r="K10" i="5"/>
  <c r="L10" i="5"/>
  <c r="M10" i="5"/>
  <c r="P10" i="5"/>
  <c r="C10" i="5"/>
  <c r="U10" i="5"/>
  <c r="F10" i="5"/>
  <c r="G10" i="5"/>
  <c r="N10" i="5"/>
  <c r="O10" i="5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23" i="4"/>
  <c r="E22" i="4" s="1"/>
  <c r="B34" i="4" s="1"/>
  <c r="X34" i="4" s="1"/>
  <c r="U18" i="5" s="1"/>
  <c r="A1" i="5"/>
  <c r="A6" i="4"/>
  <c r="E5" i="4" s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4" i="1"/>
  <c r="X10" i="4"/>
  <c r="W10" i="4"/>
  <c r="V10" i="4"/>
  <c r="U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U10" i="2"/>
  <c r="V10" i="2"/>
  <c r="W10" i="2"/>
  <c r="T10" i="2"/>
  <c r="Q10" i="2"/>
  <c r="R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C10" i="2"/>
  <c r="A1" i="2"/>
  <c r="A1" i="4" s="1"/>
  <c r="I44" i="9" l="1"/>
  <c r="H14" i="11" s="1"/>
  <c r="Q44" i="9"/>
  <c r="P14" i="11" s="1"/>
  <c r="Y44" i="9"/>
  <c r="X14" i="11" s="1"/>
  <c r="J44" i="9"/>
  <c r="I14" i="11" s="1"/>
  <c r="R44" i="9"/>
  <c r="Q14" i="11" s="1"/>
  <c r="Z44" i="9"/>
  <c r="Y14" i="11" s="1"/>
  <c r="AD44" i="9"/>
  <c r="AC14" i="11" s="1"/>
  <c r="L44" i="9"/>
  <c r="K14" i="11" s="1"/>
  <c r="T44" i="9"/>
  <c r="S14" i="11" s="1"/>
  <c r="F44" i="9"/>
  <c r="E14" i="11" s="1"/>
  <c r="N44" i="9"/>
  <c r="M14" i="11" s="1"/>
  <c r="V44" i="9"/>
  <c r="U14" i="11" s="1"/>
  <c r="K44" i="9"/>
  <c r="J14" i="11" s="1"/>
  <c r="AA44" i="9"/>
  <c r="Z14" i="11" s="1"/>
  <c r="M44" i="9"/>
  <c r="L14" i="11" s="1"/>
  <c r="P44" i="9"/>
  <c r="O14" i="11" s="1"/>
  <c r="H44" i="9"/>
  <c r="G14" i="11" s="1"/>
  <c r="O44" i="9"/>
  <c r="N14" i="11" s="1"/>
  <c r="AC44" i="9"/>
  <c r="AB14" i="11" s="1"/>
  <c r="S44" i="9"/>
  <c r="R14" i="11" s="1"/>
  <c r="E44" i="9"/>
  <c r="D14" i="11" s="1"/>
  <c r="U44" i="9"/>
  <c r="T14" i="11" s="1"/>
  <c r="D44" i="9"/>
  <c r="C14" i="11" s="1"/>
  <c r="W44" i="9"/>
  <c r="V14" i="11" s="1"/>
  <c r="X44" i="9"/>
  <c r="W14" i="11" s="1"/>
  <c r="G44" i="9"/>
  <c r="F14" i="11" s="1"/>
  <c r="G50" i="9"/>
  <c r="F20" i="11" s="1"/>
  <c r="O50" i="9"/>
  <c r="N20" i="11" s="1"/>
  <c r="W50" i="9"/>
  <c r="V20" i="11" s="1"/>
  <c r="H50" i="9"/>
  <c r="G20" i="11" s="1"/>
  <c r="P50" i="9"/>
  <c r="O20" i="11" s="1"/>
  <c r="X50" i="9"/>
  <c r="W20" i="11" s="1"/>
  <c r="J50" i="9"/>
  <c r="I20" i="11" s="1"/>
  <c r="R50" i="9"/>
  <c r="Q20" i="11" s="1"/>
  <c r="Z50" i="9"/>
  <c r="Y20" i="11" s="1"/>
  <c r="L50" i="9"/>
  <c r="K20" i="11" s="1"/>
  <c r="T50" i="9"/>
  <c r="S20" i="11" s="1"/>
  <c r="Q50" i="9"/>
  <c r="P20" i="11" s="1"/>
  <c r="D50" i="9"/>
  <c r="C20" i="11" s="1"/>
  <c r="AD50" i="9"/>
  <c r="AC20" i="11" s="1"/>
  <c r="V50" i="9"/>
  <c r="U20" i="11" s="1"/>
  <c r="M50" i="9"/>
  <c r="L20" i="11" s="1"/>
  <c r="S50" i="9"/>
  <c r="R20" i="11" s="1"/>
  <c r="AC50" i="9"/>
  <c r="AB20" i="11" s="1"/>
  <c r="E50" i="9"/>
  <c r="D20" i="11" s="1"/>
  <c r="U50" i="9"/>
  <c r="T20" i="11" s="1"/>
  <c r="F50" i="9"/>
  <c r="E20" i="11" s="1"/>
  <c r="N50" i="9"/>
  <c r="M20" i="11" s="1"/>
  <c r="I50" i="9"/>
  <c r="H20" i="11" s="1"/>
  <c r="Y50" i="9"/>
  <c r="X20" i="11" s="1"/>
  <c r="K50" i="9"/>
  <c r="J20" i="11" s="1"/>
  <c r="AA50" i="9"/>
  <c r="Z20" i="11" s="1"/>
  <c r="J45" i="9"/>
  <c r="I15" i="11" s="1"/>
  <c r="R45" i="9"/>
  <c r="Q15" i="11" s="1"/>
  <c r="Z45" i="9"/>
  <c r="Y15" i="11" s="1"/>
  <c r="K45" i="9"/>
  <c r="J15" i="11" s="1"/>
  <c r="S45" i="9"/>
  <c r="R15" i="11" s="1"/>
  <c r="AA45" i="9"/>
  <c r="Z15" i="11" s="1"/>
  <c r="E45" i="9"/>
  <c r="D15" i="11" s="1"/>
  <c r="M45" i="9"/>
  <c r="L15" i="11" s="1"/>
  <c r="U45" i="9"/>
  <c r="T15" i="11" s="1"/>
  <c r="AD45" i="9"/>
  <c r="AC15" i="11" s="1"/>
  <c r="G45" i="9"/>
  <c r="F15" i="11" s="1"/>
  <c r="O45" i="9"/>
  <c r="N15" i="11" s="1"/>
  <c r="W45" i="9"/>
  <c r="V15" i="11" s="1"/>
  <c r="D45" i="9"/>
  <c r="C15" i="11" s="1"/>
  <c r="T45" i="9"/>
  <c r="S15" i="11" s="1"/>
  <c r="F45" i="9"/>
  <c r="E15" i="11" s="1"/>
  <c r="V45" i="9"/>
  <c r="U15" i="11" s="1"/>
  <c r="Y45" i="9"/>
  <c r="X15" i="11" s="1"/>
  <c r="P45" i="9"/>
  <c r="O15" i="11" s="1"/>
  <c r="Q45" i="9"/>
  <c r="P15" i="11" s="1"/>
  <c r="H45" i="9"/>
  <c r="G15" i="11" s="1"/>
  <c r="X45" i="9"/>
  <c r="W15" i="11" s="1"/>
  <c r="I45" i="9"/>
  <c r="H15" i="11" s="1"/>
  <c r="L45" i="9"/>
  <c r="K15" i="11" s="1"/>
  <c r="AC45" i="9"/>
  <c r="AB15" i="11" s="1"/>
  <c r="N45" i="9"/>
  <c r="M15" i="11" s="1"/>
  <c r="G42" i="9"/>
  <c r="F12" i="11" s="1"/>
  <c r="O42" i="9"/>
  <c r="N12" i="11" s="1"/>
  <c r="W42" i="9"/>
  <c r="V12" i="11" s="1"/>
  <c r="H42" i="9"/>
  <c r="G12" i="11" s="1"/>
  <c r="P42" i="9"/>
  <c r="O12" i="11" s="1"/>
  <c r="X42" i="9"/>
  <c r="W12" i="11" s="1"/>
  <c r="J42" i="9"/>
  <c r="I12" i="11" s="1"/>
  <c r="R42" i="9"/>
  <c r="Q12" i="11" s="1"/>
  <c r="Z42" i="9"/>
  <c r="Y12" i="11" s="1"/>
  <c r="AC42" i="9"/>
  <c r="AB12" i="11" s="1"/>
  <c r="L42" i="9"/>
  <c r="K12" i="11" s="1"/>
  <c r="T42" i="9"/>
  <c r="S12" i="11" s="1"/>
  <c r="D42" i="9"/>
  <c r="C12" i="11" s="1"/>
  <c r="I42" i="9"/>
  <c r="H12" i="11" s="1"/>
  <c r="Y42" i="9"/>
  <c r="X12" i="11" s="1"/>
  <c r="AA42" i="9"/>
  <c r="Z12" i="11" s="1"/>
  <c r="K42" i="9"/>
  <c r="J12" i="11" s="1"/>
  <c r="M42" i="9"/>
  <c r="L12" i="11" s="1"/>
  <c r="N42" i="9"/>
  <c r="M12" i="11" s="1"/>
  <c r="U42" i="9"/>
  <c r="T12" i="11" s="1"/>
  <c r="V42" i="9"/>
  <c r="U12" i="11" s="1"/>
  <c r="Q42" i="9"/>
  <c r="P12" i="11" s="1"/>
  <c r="AD42" i="9"/>
  <c r="AC12" i="11" s="1"/>
  <c r="S42" i="9"/>
  <c r="R12" i="11" s="1"/>
  <c r="E42" i="9"/>
  <c r="D12" i="11" s="1"/>
  <c r="F42" i="9"/>
  <c r="E12" i="11" s="1"/>
  <c r="AC51" i="9"/>
  <c r="AB21" i="11" s="1"/>
  <c r="H51" i="9"/>
  <c r="G21" i="11" s="1"/>
  <c r="P51" i="9"/>
  <c r="O21" i="11" s="1"/>
  <c r="X51" i="9"/>
  <c r="W21" i="11" s="1"/>
  <c r="AD51" i="9"/>
  <c r="AC21" i="11" s="1"/>
  <c r="I51" i="9"/>
  <c r="H21" i="11" s="1"/>
  <c r="Q51" i="9"/>
  <c r="P21" i="11" s="1"/>
  <c r="Y51" i="9"/>
  <c r="X21" i="11" s="1"/>
  <c r="K51" i="9"/>
  <c r="J21" i="11" s="1"/>
  <c r="S51" i="9"/>
  <c r="R21" i="11" s="1"/>
  <c r="AA51" i="9"/>
  <c r="Z21" i="11" s="1"/>
  <c r="D51" i="9"/>
  <c r="C21" i="11" s="1"/>
  <c r="E51" i="9"/>
  <c r="D21" i="11" s="1"/>
  <c r="M51" i="9"/>
  <c r="L21" i="11" s="1"/>
  <c r="U51" i="9"/>
  <c r="T21" i="11" s="1"/>
  <c r="J51" i="9"/>
  <c r="I21" i="11" s="1"/>
  <c r="Z51" i="9"/>
  <c r="Y21" i="11" s="1"/>
  <c r="L51" i="9"/>
  <c r="K21" i="11" s="1"/>
  <c r="G51" i="9"/>
  <c r="F21" i="11" s="1"/>
  <c r="N51" i="9"/>
  <c r="M21" i="11" s="1"/>
  <c r="O51" i="9"/>
  <c r="N21" i="11" s="1"/>
  <c r="F51" i="9"/>
  <c r="E21" i="11" s="1"/>
  <c r="R51" i="9"/>
  <c r="Q21" i="11" s="1"/>
  <c r="T51" i="9"/>
  <c r="S21" i="11" s="1"/>
  <c r="V51" i="9"/>
  <c r="U21" i="11" s="1"/>
  <c r="W51" i="9"/>
  <c r="V21" i="11" s="1"/>
  <c r="I52" i="9"/>
  <c r="H22" i="11" s="1"/>
  <c r="Q52" i="9"/>
  <c r="P22" i="11" s="1"/>
  <c r="Y52" i="9"/>
  <c r="X22" i="11" s="1"/>
  <c r="J52" i="9"/>
  <c r="I22" i="11" s="1"/>
  <c r="R52" i="9"/>
  <c r="Q22" i="11" s="1"/>
  <c r="Z52" i="9"/>
  <c r="Y22" i="11" s="1"/>
  <c r="AD52" i="9"/>
  <c r="AC22" i="11" s="1"/>
  <c r="L52" i="9"/>
  <c r="K22" i="11" s="1"/>
  <c r="T52" i="9"/>
  <c r="S22" i="11" s="1"/>
  <c r="F52" i="9"/>
  <c r="E22" i="11" s="1"/>
  <c r="N52" i="9"/>
  <c r="M22" i="11" s="1"/>
  <c r="V52" i="9"/>
  <c r="U22" i="11" s="1"/>
  <c r="S52" i="9"/>
  <c r="R22" i="11" s="1"/>
  <c r="E52" i="9"/>
  <c r="D22" i="11" s="1"/>
  <c r="D52" i="9"/>
  <c r="C22" i="11" s="1"/>
  <c r="X52" i="9"/>
  <c r="W22" i="11" s="1"/>
  <c r="O52" i="9"/>
  <c r="N22" i="11" s="1"/>
  <c r="P52" i="9"/>
  <c r="O22" i="11" s="1"/>
  <c r="U52" i="9"/>
  <c r="T22" i="11" s="1"/>
  <c r="G52" i="9"/>
  <c r="F22" i="11" s="1"/>
  <c r="W52" i="9"/>
  <c r="V22" i="11" s="1"/>
  <c r="H52" i="9"/>
  <c r="G22" i="11" s="1"/>
  <c r="AC52" i="9"/>
  <c r="AB22" i="11" s="1"/>
  <c r="K52" i="9"/>
  <c r="J22" i="11" s="1"/>
  <c r="AA52" i="9"/>
  <c r="Z22" i="11" s="1"/>
  <c r="M52" i="9"/>
  <c r="L22" i="11" s="1"/>
  <c r="F49" i="9"/>
  <c r="E19" i="11" s="1"/>
  <c r="N49" i="9"/>
  <c r="M19" i="11" s="1"/>
  <c r="V49" i="9"/>
  <c r="U19" i="11" s="1"/>
  <c r="G49" i="9"/>
  <c r="F19" i="11" s="1"/>
  <c r="O49" i="9"/>
  <c r="N19" i="11" s="1"/>
  <c r="W49" i="9"/>
  <c r="V19" i="11" s="1"/>
  <c r="D49" i="9"/>
  <c r="C19" i="11" s="1"/>
  <c r="I49" i="9"/>
  <c r="H19" i="11" s="1"/>
  <c r="Q49" i="9"/>
  <c r="P19" i="11" s="1"/>
  <c r="Y49" i="9"/>
  <c r="X19" i="11" s="1"/>
  <c r="AD49" i="9"/>
  <c r="AC19" i="11" s="1"/>
  <c r="K49" i="9"/>
  <c r="J19" i="11" s="1"/>
  <c r="S49" i="9"/>
  <c r="R19" i="11" s="1"/>
  <c r="AA49" i="9"/>
  <c r="Z19" i="11" s="1"/>
  <c r="H49" i="9"/>
  <c r="G19" i="11" s="1"/>
  <c r="X49" i="9"/>
  <c r="W19" i="11" s="1"/>
  <c r="AC49" i="9"/>
  <c r="AB19" i="11" s="1"/>
  <c r="J49" i="9"/>
  <c r="I19" i="11" s="1"/>
  <c r="Z49" i="9"/>
  <c r="Y19" i="11" s="1"/>
  <c r="M49" i="9"/>
  <c r="L19" i="11" s="1"/>
  <c r="E49" i="9"/>
  <c r="D19" i="11" s="1"/>
  <c r="L49" i="9"/>
  <c r="K19" i="11" s="1"/>
  <c r="P49" i="9"/>
  <c r="O19" i="11" s="1"/>
  <c r="R49" i="9"/>
  <c r="Q19" i="11" s="1"/>
  <c r="U49" i="9"/>
  <c r="T19" i="11" s="1"/>
  <c r="T49" i="9"/>
  <c r="S19" i="11" s="1"/>
  <c r="E48" i="9"/>
  <c r="D18" i="11" s="1"/>
  <c r="M48" i="9"/>
  <c r="L18" i="11" s="1"/>
  <c r="U48" i="9"/>
  <c r="T18" i="11" s="1"/>
  <c r="D48" i="9"/>
  <c r="C18" i="11" s="1"/>
  <c r="F48" i="9"/>
  <c r="E18" i="11" s="1"/>
  <c r="N48" i="9"/>
  <c r="M18" i="11" s="1"/>
  <c r="V48" i="9"/>
  <c r="U18" i="11" s="1"/>
  <c r="AD48" i="9"/>
  <c r="AC18" i="11" s="1"/>
  <c r="H48" i="9"/>
  <c r="G18" i="11" s="1"/>
  <c r="P48" i="9"/>
  <c r="O18" i="11" s="1"/>
  <c r="X48" i="9"/>
  <c r="W18" i="11" s="1"/>
  <c r="J48" i="9"/>
  <c r="I18" i="11" s="1"/>
  <c r="R48" i="9"/>
  <c r="Q18" i="11" s="1"/>
  <c r="Z48" i="9"/>
  <c r="Y18" i="11" s="1"/>
  <c r="AC48" i="9"/>
  <c r="AB18" i="11" s="1"/>
  <c r="O48" i="9"/>
  <c r="N18" i="11" s="1"/>
  <c r="Q48" i="9"/>
  <c r="P18" i="11" s="1"/>
  <c r="S48" i="9"/>
  <c r="R18" i="11" s="1"/>
  <c r="T48" i="9"/>
  <c r="S18" i="11" s="1"/>
  <c r="K48" i="9"/>
  <c r="J18" i="11" s="1"/>
  <c r="G48" i="9"/>
  <c r="F18" i="11" s="1"/>
  <c r="W48" i="9"/>
  <c r="V18" i="11" s="1"/>
  <c r="I48" i="9"/>
  <c r="H18" i="11" s="1"/>
  <c r="Y48" i="9"/>
  <c r="X18" i="11" s="1"/>
  <c r="AA48" i="9"/>
  <c r="Z18" i="11" s="1"/>
  <c r="L48" i="9"/>
  <c r="K18" i="11" s="1"/>
  <c r="AC47" i="9"/>
  <c r="AB17" i="11" s="1"/>
  <c r="L47" i="9"/>
  <c r="K17" i="11" s="1"/>
  <c r="T47" i="9"/>
  <c r="S17" i="11" s="1"/>
  <c r="AD47" i="9"/>
  <c r="AC17" i="11" s="1"/>
  <c r="E47" i="9"/>
  <c r="D17" i="11" s="1"/>
  <c r="M47" i="9"/>
  <c r="L17" i="11" s="1"/>
  <c r="U47" i="9"/>
  <c r="T17" i="11" s="1"/>
  <c r="G47" i="9"/>
  <c r="F17" i="11" s="1"/>
  <c r="O47" i="9"/>
  <c r="N17" i="11" s="1"/>
  <c r="W47" i="9"/>
  <c r="V17" i="11" s="1"/>
  <c r="I47" i="9"/>
  <c r="H17" i="11" s="1"/>
  <c r="Q47" i="9"/>
  <c r="P17" i="11" s="1"/>
  <c r="Y47" i="9"/>
  <c r="X17" i="11" s="1"/>
  <c r="F47" i="9"/>
  <c r="E17" i="11" s="1"/>
  <c r="V47" i="9"/>
  <c r="U17" i="11" s="1"/>
  <c r="H47" i="9"/>
  <c r="G17" i="11" s="1"/>
  <c r="X47" i="9"/>
  <c r="W17" i="11" s="1"/>
  <c r="K47" i="9"/>
  <c r="J17" i="11" s="1"/>
  <c r="R47" i="9"/>
  <c r="Q17" i="11" s="1"/>
  <c r="J47" i="9"/>
  <c r="I17" i="11" s="1"/>
  <c r="Z47" i="9"/>
  <c r="Y17" i="11" s="1"/>
  <c r="AA47" i="9"/>
  <c r="Z17" i="11" s="1"/>
  <c r="N47" i="9"/>
  <c r="M17" i="11" s="1"/>
  <c r="P47" i="9"/>
  <c r="O17" i="11" s="1"/>
  <c r="S47" i="9"/>
  <c r="R17" i="11" s="1"/>
  <c r="D47" i="9"/>
  <c r="C17" i="11" s="1"/>
  <c r="AC43" i="9"/>
  <c r="AB13" i="11" s="1"/>
  <c r="H43" i="9"/>
  <c r="G13" i="11" s="1"/>
  <c r="P43" i="9"/>
  <c r="O13" i="11" s="1"/>
  <c r="X43" i="9"/>
  <c r="W13" i="11" s="1"/>
  <c r="AD43" i="9"/>
  <c r="AC13" i="11" s="1"/>
  <c r="I43" i="9"/>
  <c r="H13" i="11" s="1"/>
  <c r="Q43" i="9"/>
  <c r="P13" i="11" s="1"/>
  <c r="Y43" i="9"/>
  <c r="X13" i="11" s="1"/>
  <c r="K43" i="9"/>
  <c r="J13" i="11" s="1"/>
  <c r="S43" i="9"/>
  <c r="R13" i="11" s="1"/>
  <c r="AA43" i="9"/>
  <c r="Z13" i="11" s="1"/>
  <c r="D43" i="9"/>
  <c r="C13" i="11" s="1"/>
  <c r="E43" i="9"/>
  <c r="D13" i="11" s="1"/>
  <c r="M43" i="9"/>
  <c r="L13" i="11" s="1"/>
  <c r="U43" i="9"/>
  <c r="T13" i="11" s="1"/>
  <c r="R43" i="9"/>
  <c r="Q13" i="11" s="1"/>
  <c r="T43" i="9"/>
  <c r="S13" i="11" s="1"/>
  <c r="N43" i="9"/>
  <c r="M13" i="11" s="1"/>
  <c r="F43" i="9"/>
  <c r="E13" i="11" s="1"/>
  <c r="V43" i="9"/>
  <c r="U13" i="11" s="1"/>
  <c r="G43" i="9"/>
  <c r="F13" i="11" s="1"/>
  <c r="W43" i="9"/>
  <c r="V13" i="11" s="1"/>
  <c r="J43" i="9"/>
  <c r="I13" i="11" s="1"/>
  <c r="Z43" i="9"/>
  <c r="Y13" i="11" s="1"/>
  <c r="L43" i="9"/>
  <c r="K13" i="11" s="1"/>
  <c r="O43" i="9"/>
  <c r="N13" i="11" s="1"/>
  <c r="K46" i="9"/>
  <c r="J16" i="11" s="1"/>
  <c r="S46" i="9"/>
  <c r="R16" i="11" s="1"/>
  <c r="AA46" i="9"/>
  <c r="Z16" i="11" s="1"/>
  <c r="L46" i="9"/>
  <c r="K16" i="11" s="1"/>
  <c r="T46" i="9"/>
  <c r="S16" i="11" s="1"/>
  <c r="F46" i="9"/>
  <c r="E16" i="11" s="1"/>
  <c r="N46" i="9"/>
  <c r="M16" i="11" s="1"/>
  <c r="V46" i="9"/>
  <c r="U16" i="11" s="1"/>
  <c r="H46" i="9"/>
  <c r="G16" i="11" s="1"/>
  <c r="P46" i="9"/>
  <c r="O16" i="11" s="1"/>
  <c r="X46" i="9"/>
  <c r="W16" i="11" s="1"/>
  <c r="M46" i="9"/>
  <c r="L16" i="11" s="1"/>
  <c r="AC46" i="9"/>
  <c r="AB16" i="11" s="1"/>
  <c r="AD46" i="9"/>
  <c r="AC16" i="11" s="1"/>
  <c r="Z46" i="9"/>
  <c r="Y16" i="11" s="1"/>
  <c r="O46" i="9"/>
  <c r="N16" i="11" s="1"/>
  <c r="D46" i="9"/>
  <c r="C16" i="11" s="1"/>
  <c r="Q46" i="9"/>
  <c r="P16" i="11" s="1"/>
  <c r="R46" i="9"/>
  <c r="Q16" i="11" s="1"/>
  <c r="I46" i="9"/>
  <c r="H16" i="11" s="1"/>
  <c r="J46" i="9"/>
  <c r="I16" i="11" s="1"/>
  <c r="E46" i="9"/>
  <c r="D16" i="11" s="1"/>
  <c r="U46" i="9"/>
  <c r="T16" i="11" s="1"/>
  <c r="G46" i="9"/>
  <c r="F16" i="11" s="1"/>
  <c r="W46" i="9"/>
  <c r="V16" i="11" s="1"/>
  <c r="Y46" i="9"/>
  <c r="X16" i="11" s="1"/>
  <c r="I15" i="8"/>
  <c r="E15" i="8"/>
  <c r="U15" i="8"/>
  <c r="L15" i="8"/>
  <c r="Q15" i="8"/>
  <c r="M15" i="8"/>
  <c r="V15" i="8"/>
  <c r="C15" i="8"/>
  <c r="G15" i="8"/>
  <c r="W15" i="8"/>
  <c r="P15" i="8"/>
  <c r="J15" i="8"/>
  <c r="F15" i="8"/>
  <c r="T15" i="8"/>
  <c r="R15" i="8"/>
  <c r="N15" i="8"/>
  <c r="D15" i="8"/>
  <c r="O15" i="8"/>
  <c r="K15" i="8"/>
  <c r="H15" i="8"/>
  <c r="W24" i="9"/>
  <c r="T10" i="10" s="1"/>
  <c r="F24" i="9"/>
  <c r="E10" i="10" s="1"/>
  <c r="N24" i="9"/>
  <c r="P24" i="9"/>
  <c r="X24" i="9"/>
  <c r="U10" i="10" s="1"/>
  <c r="G24" i="9"/>
  <c r="F10" i="10" s="1"/>
  <c r="O24" i="9"/>
  <c r="U24" i="9"/>
  <c r="R10" i="10" s="1"/>
  <c r="H24" i="9"/>
  <c r="G10" i="10" s="1"/>
  <c r="E24" i="9"/>
  <c r="D10" i="10" s="1"/>
  <c r="I24" i="9"/>
  <c r="H10" i="10" s="1"/>
  <c r="Q24" i="9"/>
  <c r="J24" i="9"/>
  <c r="I10" i="10" s="1"/>
  <c r="D24" i="9"/>
  <c r="C10" i="10" s="1"/>
  <c r="K24" i="9"/>
  <c r="V24" i="9"/>
  <c r="S10" i="10" s="1"/>
  <c r="M24" i="9"/>
  <c r="L24" i="9"/>
  <c r="K10" i="10" s="1"/>
  <c r="G32" i="9"/>
  <c r="F18" i="10" s="1"/>
  <c r="O32" i="9"/>
  <c r="N18" i="10" s="1"/>
  <c r="I32" i="9"/>
  <c r="H18" i="10" s="1"/>
  <c r="H32" i="9"/>
  <c r="G18" i="10" s="1"/>
  <c r="P32" i="9"/>
  <c r="O18" i="10" s="1"/>
  <c r="Q32" i="9"/>
  <c r="P18" i="10" s="1"/>
  <c r="U32" i="9"/>
  <c r="R18" i="10" s="1"/>
  <c r="J32" i="9"/>
  <c r="I18" i="10" s="1"/>
  <c r="V32" i="9"/>
  <c r="S18" i="10" s="1"/>
  <c r="K32" i="9"/>
  <c r="J18" i="10" s="1"/>
  <c r="L32" i="9"/>
  <c r="K18" i="10" s="1"/>
  <c r="W32" i="9"/>
  <c r="T18" i="10" s="1"/>
  <c r="D32" i="9"/>
  <c r="C18" i="10" s="1"/>
  <c r="N32" i="9"/>
  <c r="M18" i="10" s="1"/>
  <c r="X32" i="9"/>
  <c r="U18" i="10" s="1"/>
  <c r="E32" i="9"/>
  <c r="D18" i="10" s="1"/>
  <c r="M32" i="9"/>
  <c r="L18" i="10" s="1"/>
  <c r="F32" i="9"/>
  <c r="E18" i="10" s="1"/>
  <c r="K30" i="9"/>
  <c r="J16" i="10" s="1"/>
  <c r="E30" i="9"/>
  <c r="D16" i="10" s="1"/>
  <c r="D30" i="9"/>
  <c r="C16" i="10" s="1"/>
  <c r="L30" i="9"/>
  <c r="K16" i="10" s="1"/>
  <c r="M30" i="9"/>
  <c r="L16" i="10" s="1"/>
  <c r="U30" i="9"/>
  <c r="R16" i="10" s="1"/>
  <c r="F30" i="9"/>
  <c r="E16" i="10" s="1"/>
  <c r="N30" i="9"/>
  <c r="M16" i="10" s="1"/>
  <c r="V30" i="9"/>
  <c r="S16" i="10" s="1"/>
  <c r="G30" i="9"/>
  <c r="F16" i="10" s="1"/>
  <c r="O30" i="9"/>
  <c r="N16" i="10" s="1"/>
  <c r="W30" i="9"/>
  <c r="T16" i="10" s="1"/>
  <c r="H30" i="9"/>
  <c r="G16" i="10" s="1"/>
  <c r="P30" i="9"/>
  <c r="O16" i="10" s="1"/>
  <c r="X30" i="9"/>
  <c r="U16" i="10" s="1"/>
  <c r="I30" i="9"/>
  <c r="H16" i="10" s="1"/>
  <c r="Q30" i="9"/>
  <c r="P16" i="10" s="1"/>
  <c r="J30" i="9"/>
  <c r="I16" i="10" s="1"/>
  <c r="G28" i="9"/>
  <c r="F14" i="10" s="1"/>
  <c r="O28" i="9"/>
  <c r="N14" i="10" s="1"/>
  <c r="I28" i="9"/>
  <c r="H14" i="10" s="1"/>
  <c r="H28" i="9"/>
  <c r="G14" i="10" s="1"/>
  <c r="P28" i="9"/>
  <c r="O14" i="10" s="1"/>
  <c r="Q28" i="9"/>
  <c r="P14" i="10" s="1"/>
  <c r="U28" i="9"/>
  <c r="R14" i="10" s="1"/>
  <c r="J28" i="9"/>
  <c r="I14" i="10" s="1"/>
  <c r="V28" i="9"/>
  <c r="S14" i="10" s="1"/>
  <c r="K28" i="9"/>
  <c r="J14" i="10" s="1"/>
  <c r="W28" i="9"/>
  <c r="T14" i="10" s="1"/>
  <c r="D28" i="9"/>
  <c r="C14" i="10" s="1"/>
  <c r="L28" i="9"/>
  <c r="K14" i="10" s="1"/>
  <c r="N28" i="9"/>
  <c r="M14" i="10" s="1"/>
  <c r="X28" i="9"/>
  <c r="U14" i="10" s="1"/>
  <c r="E28" i="9"/>
  <c r="D14" i="10" s="1"/>
  <c r="M28" i="9"/>
  <c r="L14" i="10" s="1"/>
  <c r="F28" i="9"/>
  <c r="E14" i="10" s="1"/>
  <c r="K34" i="9"/>
  <c r="J20" i="10" s="1"/>
  <c r="M34" i="9"/>
  <c r="L20" i="10" s="1"/>
  <c r="D34" i="9"/>
  <c r="C20" i="10" s="1"/>
  <c r="L34" i="9"/>
  <c r="K20" i="10" s="1"/>
  <c r="E34" i="9"/>
  <c r="D20" i="10" s="1"/>
  <c r="U34" i="9"/>
  <c r="R20" i="10" s="1"/>
  <c r="F34" i="9"/>
  <c r="E20" i="10" s="1"/>
  <c r="N34" i="9"/>
  <c r="M20" i="10" s="1"/>
  <c r="J34" i="9"/>
  <c r="I20" i="10" s="1"/>
  <c r="V34" i="9"/>
  <c r="S20" i="10" s="1"/>
  <c r="G34" i="9"/>
  <c r="F20" i="10" s="1"/>
  <c r="O34" i="9"/>
  <c r="N20" i="10" s="1"/>
  <c r="H34" i="9"/>
  <c r="G20" i="10" s="1"/>
  <c r="W34" i="9"/>
  <c r="T20" i="10" s="1"/>
  <c r="P34" i="9"/>
  <c r="O20" i="10" s="1"/>
  <c r="X34" i="9"/>
  <c r="U20" i="10" s="1"/>
  <c r="I34" i="9"/>
  <c r="H20" i="10" s="1"/>
  <c r="Q34" i="9"/>
  <c r="P20" i="10" s="1"/>
  <c r="V33" i="9"/>
  <c r="S19" i="10" s="1"/>
  <c r="I33" i="9"/>
  <c r="H19" i="10" s="1"/>
  <c r="Q33" i="9"/>
  <c r="P19" i="10" s="1"/>
  <c r="K33" i="9"/>
  <c r="J19" i="10" s="1"/>
  <c r="W33" i="9"/>
  <c r="T19" i="10" s="1"/>
  <c r="J33" i="9"/>
  <c r="I19" i="10" s="1"/>
  <c r="X33" i="9"/>
  <c r="U19" i="10" s="1"/>
  <c r="D33" i="9"/>
  <c r="C19" i="10" s="1"/>
  <c r="L33" i="9"/>
  <c r="K19" i="10" s="1"/>
  <c r="N33" i="9"/>
  <c r="M19" i="10" s="1"/>
  <c r="U33" i="9"/>
  <c r="R19" i="10" s="1"/>
  <c r="E33" i="9"/>
  <c r="D19" i="10" s="1"/>
  <c r="M33" i="9"/>
  <c r="L19" i="10" s="1"/>
  <c r="H33" i="9"/>
  <c r="G19" i="10" s="1"/>
  <c r="F33" i="9"/>
  <c r="E19" i="10" s="1"/>
  <c r="G33" i="9"/>
  <c r="F19" i="10" s="1"/>
  <c r="O33" i="9"/>
  <c r="N19" i="10" s="1"/>
  <c r="P33" i="9"/>
  <c r="O19" i="10" s="1"/>
  <c r="V29" i="9"/>
  <c r="S15" i="10" s="1"/>
  <c r="I29" i="9"/>
  <c r="H15" i="10" s="1"/>
  <c r="Q29" i="9"/>
  <c r="P15" i="10" s="1"/>
  <c r="K29" i="9"/>
  <c r="J15" i="10" s="1"/>
  <c r="W29" i="9"/>
  <c r="T15" i="10" s="1"/>
  <c r="J29" i="9"/>
  <c r="I15" i="10" s="1"/>
  <c r="X29" i="9"/>
  <c r="U15" i="10" s="1"/>
  <c r="D29" i="9"/>
  <c r="C15" i="10" s="1"/>
  <c r="L29" i="9"/>
  <c r="K15" i="10" s="1"/>
  <c r="H29" i="9"/>
  <c r="G15" i="10" s="1"/>
  <c r="E29" i="9"/>
  <c r="D15" i="10" s="1"/>
  <c r="M29" i="9"/>
  <c r="L15" i="10" s="1"/>
  <c r="F29" i="9"/>
  <c r="E15" i="10" s="1"/>
  <c r="N29" i="9"/>
  <c r="M15" i="10" s="1"/>
  <c r="P29" i="9"/>
  <c r="O15" i="10" s="1"/>
  <c r="G29" i="9"/>
  <c r="F15" i="10" s="1"/>
  <c r="O29" i="9"/>
  <c r="N15" i="10" s="1"/>
  <c r="U29" i="9"/>
  <c r="R15" i="10" s="1"/>
  <c r="K26" i="9"/>
  <c r="J12" i="10" s="1"/>
  <c r="M26" i="9"/>
  <c r="L12" i="10" s="1"/>
  <c r="D26" i="9"/>
  <c r="C12" i="10" s="1"/>
  <c r="L26" i="9"/>
  <c r="K12" i="10" s="1"/>
  <c r="E26" i="9"/>
  <c r="D12" i="10" s="1"/>
  <c r="U26" i="9"/>
  <c r="R12" i="10" s="1"/>
  <c r="F26" i="9"/>
  <c r="E12" i="10" s="1"/>
  <c r="N26" i="9"/>
  <c r="M12" i="10" s="1"/>
  <c r="P26" i="9"/>
  <c r="O12" i="10" s="1"/>
  <c r="V26" i="9"/>
  <c r="S12" i="10" s="1"/>
  <c r="G26" i="9"/>
  <c r="F12" i="10" s="1"/>
  <c r="O26" i="9"/>
  <c r="N12" i="10" s="1"/>
  <c r="W26" i="9"/>
  <c r="T12" i="10" s="1"/>
  <c r="H26" i="9"/>
  <c r="G12" i="10" s="1"/>
  <c r="J26" i="9"/>
  <c r="I12" i="10" s="1"/>
  <c r="X26" i="9"/>
  <c r="U12" i="10" s="1"/>
  <c r="I26" i="9"/>
  <c r="H12" i="10" s="1"/>
  <c r="Q26" i="9"/>
  <c r="P12" i="10" s="1"/>
  <c r="V25" i="9"/>
  <c r="S11" i="10" s="1"/>
  <c r="I25" i="9"/>
  <c r="H11" i="10" s="1"/>
  <c r="Q25" i="9"/>
  <c r="P11" i="10" s="1"/>
  <c r="X25" i="9"/>
  <c r="U11" i="10" s="1"/>
  <c r="K25" i="9"/>
  <c r="J11" i="10" s="1"/>
  <c r="W25" i="9"/>
  <c r="T11" i="10" s="1"/>
  <c r="J25" i="9"/>
  <c r="I11" i="10" s="1"/>
  <c r="P25" i="9"/>
  <c r="O11" i="10" s="1"/>
  <c r="D25" i="9"/>
  <c r="C11" i="10" s="1"/>
  <c r="L25" i="9"/>
  <c r="K11" i="10" s="1"/>
  <c r="H25" i="9"/>
  <c r="G11" i="10" s="1"/>
  <c r="E25" i="9"/>
  <c r="D11" i="10" s="1"/>
  <c r="M25" i="9"/>
  <c r="L11" i="10" s="1"/>
  <c r="F25" i="9"/>
  <c r="E11" i="10" s="1"/>
  <c r="N25" i="9"/>
  <c r="M11" i="10" s="1"/>
  <c r="U25" i="9"/>
  <c r="R11" i="10" s="1"/>
  <c r="G25" i="9"/>
  <c r="F11" i="10" s="1"/>
  <c r="O25" i="9"/>
  <c r="N11" i="10" s="1"/>
  <c r="V31" i="9"/>
  <c r="S17" i="10" s="1"/>
  <c r="E31" i="9"/>
  <c r="D17" i="10" s="1"/>
  <c r="M31" i="9"/>
  <c r="L17" i="10" s="1"/>
  <c r="G31" i="9"/>
  <c r="F17" i="10" s="1"/>
  <c r="W31" i="9"/>
  <c r="T17" i="10" s="1"/>
  <c r="F31" i="9"/>
  <c r="E17" i="10" s="1"/>
  <c r="N31" i="9"/>
  <c r="M17" i="10" s="1"/>
  <c r="X31" i="9"/>
  <c r="U17" i="10" s="1"/>
  <c r="O31" i="9"/>
  <c r="N17" i="10" s="1"/>
  <c r="H31" i="9"/>
  <c r="G17" i="10" s="1"/>
  <c r="P31" i="9"/>
  <c r="O17" i="10" s="1"/>
  <c r="D31" i="9"/>
  <c r="C17" i="10" s="1"/>
  <c r="I31" i="9"/>
  <c r="H17" i="10" s="1"/>
  <c r="Q31" i="9"/>
  <c r="P17" i="10" s="1"/>
  <c r="J31" i="9"/>
  <c r="I17" i="10" s="1"/>
  <c r="U31" i="9"/>
  <c r="R17" i="10" s="1"/>
  <c r="L31" i="9"/>
  <c r="K17" i="10" s="1"/>
  <c r="K31" i="9"/>
  <c r="J17" i="10" s="1"/>
  <c r="V27" i="9"/>
  <c r="S13" i="10" s="1"/>
  <c r="E27" i="9"/>
  <c r="D13" i="10" s="1"/>
  <c r="M27" i="9"/>
  <c r="L13" i="10" s="1"/>
  <c r="D27" i="9"/>
  <c r="C13" i="10" s="1"/>
  <c r="W27" i="9"/>
  <c r="T13" i="10" s="1"/>
  <c r="F27" i="9"/>
  <c r="E13" i="10" s="1"/>
  <c r="N27" i="9"/>
  <c r="M13" i="10" s="1"/>
  <c r="X27" i="9"/>
  <c r="U13" i="10" s="1"/>
  <c r="G27" i="9"/>
  <c r="F13" i="10" s="1"/>
  <c r="O27" i="9"/>
  <c r="N13" i="10" s="1"/>
  <c r="H27" i="9"/>
  <c r="G13" i="10" s="1"/>
  <c r="P27" i="9"/>
  <c r="O13" i="10" s="1"/>
  <c r="U27" i="9"/>
  <c r="R13" i="10" s="1"/>
  <c r="L27" i="9"/>
  <c r="K13" i="10" s="1"/>
  <c r="I27" i="9"/>
  <c r="H13" i="10" s="1"/>
  <c r="Q27" i="9"/>
  <c r="P13" i="10" s="1"/>
  <c r="J27" i="9"/>
  <c r="I13" i="10" s="1"/>
  <c r="K27" i="9"/>
  <c r="J13" i="10" s="1"/>
  <c r="N10" i="10"/>
  <c r="J10" i="10"/>
  <c r="U16" i="9"/>
  <c r="X16" i="9"/>
  <c r="V16" i="9"/>
  <c r="W16" i="9"/>
  <c r="X10" i="9"/>
  <c r="U10" i="9"/>
  <c r="V10" i="9"/>
  <c r="W10" i="9"/>
  <c r="U8" i="9"/>
  <c r="V8" i="9"/>
  <c r="X8" i="9"/>
  <c r="W8" i="9"/>
  <c r="U9" i="9"/>
  <c r="V9" i="9"/>
  <c r="W9" i="9"/>
  <c r="X9" i="9"/>
  <c r="U12" i="9"/>
  <c r="X12" i="9"/>
  <c r="V12" i="9"/>
  <c r="W12" i="9"/>
  <c r="U7" i="9"/>
  <c r="V7" i="9"/>
  <c r="W7" i="9"/>
  <c r="X7" i="9"/>
  <c r="X6" i="9"/>
  <c r="W6" i="9"/>
  <c r="V6" i="9"/>
  <c r="U6" i="9"/>
  <c r="S6" i="9"/>
  <c r="U13" i="9"/>
  <c r="V13" i="9"/>
  <c r="W13" i="9"/>
  <c r="X13" i="9"/>
  <c r="U14" i="9"/>
  <c r="V14" i="9"/>
  <c r="X14" i="9"/>
  <c r="W14" i="9"/>
  <c r="U15" i="9"/>
  <c r="V15" i="9"/>
  <c r="W15" i="9"/>
  <c r="X15" i="9"/>
  <c r="G14" i="9"/>
  <c r="O14" i="9"/>
  <c r="E14" i="9"/>
  <c r="H14" i="9"/>
  <c r="P14" i="9"/>
  <c r="D14" i="9"/>
  <c r="I14" i="9"/>
  <c r="Q14" i="9"/>
  <c r="J14" i="9"/>
  <c r="R14" i="9"/>
  <c r="K14" i="9"/>
  <c r="S14" i="9"/>
  <c r="F14" i="9"/>
  <c r="L14" i="9"/>
  <c r="N14" i="9"/>
  <c r="M14" i="9"/>
  <c r="K12" i="9"/>
  <c r="S12" i="9"/>
  <c r="L12" i="9"/>
  <c r="M12" i="9"/>
  <c r="F12" i="9"/>
  <c r="N12" i="9"/>
  <c r="D12" i="9"/>
  <c r="G12" i="9"/>
  <c r="O12" i="9"/>
  <c r="E12" i="9"/>
  <c r="J12" i="9"/>
  <c r="H12" i="9"/>
  <c r="P12" i="9"/>
  <c r="R12" i="9"/>
  <c r="I12" i="9"/>
  <c r="Q12" i="9"/>
  <c r="I7" i="9"/>
  <c r="Q7" i="9"/>
  <c r="J7" i="9"/>
  <c r="R7" i="9"/>
  <c r="D7" i="9"/>
  <c r="K7" i="9"/>
  <c r="S7" i="9"/>
  <c r="E7" i="9"/>
  <c r="L7" i="9"/>
  <c r="M7" i="9"/>
  <c r="P7" i="9"/>
  <c r="F7" i="9"/>
  <c r="N7" i="9"/>
  <c r="H7" i="9"/>
  <c r="G7" i="9"/>
  <c r="O7" i="9"/>
  <c r="F6" i="9"/>
  <c r="N6" i="9"/>
  <c r="G6" i="9"/>
  <c r="O6" i="9"/>
  <c r="H6" i="9"/>
  <c r="P6" i="9"/>
  <c r="I6" i="9"/>
  <c r="Q6" i="9"/>
  <c r="J6" i="9"/>
  <c r="R6" i="9"/>
  <c r="K6" i="9"/>
  <c r="E6" i="9"/>
  <c r="L6" i="9"/>
  <c r="D6" i="9"/>
  <c r="M6" i="9"/>
  <c r="M9" i="9"/>
  <c r="F9" i="9"/>
  <c r="N9" i="9"/>
  <c r="G9" i="9"/>
  <c r="O9" i="9"/>
  <c r="H9" i="9"/>
  <c r="P9" i="9"/>
  <c r="I9" i="9"/>
  <c r="Q9" i="9"/>
  <c r="J9" i="9"/>
  <c r="R9" i="9"/>
  <c r="D9" i="9"/>
  <c r="L9" i="9"/>
  <c r="K9" i="9"/>
  <c r="S9" i="9"/>
  <c r="E9" i="9"/>
  <c r="M13" i="9"/>
  <c r="F13" i="9"/>
  <c r="N13" i="9"/>
  <c r="G13" i="9"/>
  <c r="O13" i="9"/>
  <c r="H13" i="9"/>
  <c r="P13" i="9"/>
  <c r="I13" i="9"/>
  <c r="Q13" i="9"/>
  <c r="J13" i="9"/>
  <c r="R13" i="9"/>
  <c r="D13" i="9"/>
  <c r="K13" i="9"/>
  <c r="S13" i="9"/>
  <c r="E13" i="9"/>
  <c r="L13" i="9"/>
  <c r="I15" i="9"/>
  <c r="Q15" i="9"/>
  <c r="J15" i="9"/>
  <c r="R15" i="9"/>
  <c r="D15" i="9"/>
  <c r="H15" i="9"/>
  <c r="K15" i="9"/>
  <c r="S15" i="9"/>
  <c r="E15" i="9"/>
  <c r="L15" i="9"/>
  <c r="M15" i="9"/>
  <c r="P15" i="9"/>
  <c r="F15" i="9"/>
  <c r="N15" i="9"/>
  <c r="G15" i="9"/>
  <c r="O15" i="9"/>
  <c r="G10" i="9"/>
  <c r="O10" i="9"/>
  <c r="E10" i="9"/>
  <c r="H10" i="9"/>
  <c r="P10" i="9"/>
  <c r="I10" i="9"/>
  <c r="Q10" i="9"/>
  <c r="J10" i="9"/>
  <c r="R10" i="9"/>
  <c r="K10" i="9"/>
  <c r="S10" i="9"/>
  <c r="D10" i="9"/>
  <c r="L10" i="9"/>
  <c r="F10" i="9"/>
  <c r="N10" i="9"/>
  <c r="M10" i="9"/>
  <c r="K8" i="9"/>
  <c r="S8" i="9"/>
  <c r="J8" i="9"/>
  <c r="L8" i="9"/>
  <c r="R8" i="9"/>
  <c r="M8" i="9"/>
  <c r="F8" i="9"/>
  <c r="N8" i="9"/>
  <c r="D8" i="9"/>
  <c r="G8" i="9"/>
  <c r="O8" i="9"/>
  <c r="E8" i="9"/>
  <c r="H8" i="9"/>
  <c r="P8" i="9"/>
  <c r="I8" i="9"/>
  <c r="Q8" i="9"/>
  <c r="K16" i="9"/>
  <c r="S16" i="9"/>
  <c r="L16" i="9"/>
  <c r="M16" i="9"/>
  <c r="F16" i="9"/>
  <c r="N16" i="9"/>
  <c r="D16" i="9"/>
  <c r="G16" i="9"/>
  <c r="O16" i="9"/>
  <c r="E16" i="9"/>
  <c r="H16" i="9"/>
  <c r="P16" i="9"/>
  <c r="R16" i="9"/>
  <c r="I16" i="9"/>
  <c r="Q16" i="9"/>
  <c r="J16" i="9"/>
  <c r="B48" i="4"/>
  <c r="B50" i="4"/>
  <c r="B46" i="4"/>
  <c r="B47" i="4"/>
  <c r="B49" i="4"/>
  <c r="U34" i="4"/>
  <c r="W34" i="4"/>
  <c r="V34" i="4"/>
  <c r="H34" i="4"/>
  <c r="P34" i="4"/>
  <c r="I34" i="4"/>
  <c r="Q34" i="4"/>
  <c r="J34" i="4"/>
  <c r="K34" i="4"/>
  <c r="D34" i="4"/>
  <c r="L34" i="4"/>
  <c r="E34" i="4"/>
  <c r="M34" i="4"/>
  <c r="O34" i="4"/>
  <c r="F34" i="4"/>
  <c r="N34" i="4"/>
  <c r="G34" i="4"/>
  <c r="B32" i="4"/>
  <c r="B31" i="4"/>
  <c r="B30" i="4"/>
  <c r="B33" i="4"/>
  <c r="B29" i="4"/>
  <c r="B28" i="4"/>
  <c r="B27" i="4"/>
  <c r="D27" i="4" s="1"/>
  <c r="C11" i="5" s="1"/>
  <c r="B11" i="4"/>
  <c r="H20" i="8" l="1"/>
  <c r="H14" i="8"/>
  <c r="G13" i="8"/>
  <c r="E18" i="8"/>
  <c r="T14" i="8"/>
  <c r="Q20" i="8"/>
  <c r="E20" i="8"/>
  <c r="G12" i="8"/>
  <c r="Q12" i="8"/>
  <c r="K14" i="8"/>
  <c r="O14" i="8"/>
  <c r="E19" i="8"/>
  <c r="C19" i="8"/>
  <c r="J17" i="8"/>
  <c r="N17" i="8"/>
  <c r="K13" i="8"/>
  <c r="N13" i="8"/>
  <c r="D10" i="8"/>
  <c r="N10" i="8"/>
  <c r="E11" i="8"/>
  <c r="Q11" i="8"/>
  <c r="G16" i="8"/>
  <c r="L16" i="8"/>
  <c r="R18" i="8"/>
  <c r="G18" i="8"/>
  <c r="V18" i="8"/>
  <c r="R10" i="8"/>
  <c r="T11" i="8"/>
  <c r="T13" i="8"/>
  <c r="O12" i="8"/>
  <c r="L12" i="8"/>
  <c r="J13" i="8"/>
  <c r="K10" i="8"/>
  <c r="O18" i="8"/>
  <c r="U13" i="8"/>
  <c r="L20" i="8"/>
  <c r="D12" i="8"/>
  <c r="K12" i="8"/>
  <c r="C14" i="8"/>
  <c r="G14" i="8"/>
  <c r="O19" i="8"/>
  <c r="Q19" i="8"/>
  <c r="C17" i="8"/>
  <c r="F17" i="8"/>
  <c r="C13" i="8"/>
  <c r="F13" i="8"/>
  <c r="J10" i="8"/>
  <c r="F10" i="8"/>
  <c r="O11" i="8"/>
  <c r="I11" i="8"/>
  <c r="I16" i="8"/>
  <c r="K16" i="8"/>
  <c r="J18" i="8"/>
  <c r="D18" i="8"/>
  <c r="W18" i="8"/>
  <c r="T10" i="8"/>
  <c r="V16" i="8"/>
  <c r="V12" i="8"/>
  <c r="V20" i="8"/>
  <c r="R17" i="8"/>
  <c r="C11" i="8"/>
  <c r="T19" i="8"/>
  <c r="U11" i="8"/>
  <c r="O20" i="8"/>
  <c r="K20" i="8"/>
  <c r="N12" i="8"/>
  <c r="I12" i="8"/>
  <c r="R14" i="8"/>
  <c r="D14" i="8"/>
  <c r="L19" i="8"/>
  <c r="I19" i="8"/>
  <c r="Q17" i="8"/>
  <c r="M17" i="8"/>
  <c r="Q13" i="8"/>
  <c r="M13" i="8"/>
  <c r="Q10" i="8"/>
  <c r="M10" i="8"/>
  <c r="L11" i="8"/>
  <c r="P11" i="8"/>
  <c r="D16" i="8"/>
  <c r="R16" i="8"/>
  <c r="Q18" i="8"/>
  <c r="N18" i="8"/>
  <c r="U18" i="8"/>
  <c r="U10" i="8"/>
  <c r="U16" i="8"/>
  <c r="W12" i="8"/>
  <c r="U20" i="8"/>
  <c r="M19" i="8"/>
  <c r="E16" i="8"/>
  <c r="T17" i="8"/>
  <c r="G20" i="8"/>
  <c r="D20" i="8"/>
  <c r="R20" i="8"/>
  <c r="F12" i="8"/>
  <c r="R12" i="8"/>
  <c r="J14" i="8"/>
  <c r="N14" i="8"/>
  <c r="K19" i="8"/>
  <c r="P19" i="8"/>
  <c r="I17" i="8"/>
  <c r="E17" i="8"/>
  <c r="I13" i="8"/>
  <c r="E13" i="8"/>
  <c r="I10" i="8"/>
  <c r="E10" i="8"/>
  <c r="K11" i="8"/>
  <c r="H11" i="8"/>
  <c r="N16" i="8"/>
  <c r="J16" i="8"/>
  <c r="I18" i="8"/>
  <c r="F18" i="8"/>
  <c r="T18" i="8"/>
  <c r="V10" i="8"/>
  <c r="W16" i="8"/>
  <c r="U12" i="8"/>
  <c r="W20" i="8"/>
  <c r="M20" i="8"/>
  <c r="G17" i="8"/>
  <c r="G10" i="8"/>
  <c r="N20" i="8"/>
  <c r="C12" i="8"/>
  <c r="J12" i="8"/>
  <c r="Q14" i="8"/>
  <c r="F14" i="8"/>
  <c r="D19" i="8"/>
  <c r="H19" i="8"/>
  <c r="P17" i="8"/>
  <c r="L17" i="8"/>
  <c r="P13" i="8"/>
  <c r="L13" i="8"/>
  <c r="P10" i="8"/>
  <c r="N11" i="8"/>
  <c r="D11" i="8"/>
  <c r="P16" i="8"/>
  <c r="F16" i="8"/>
  <c r="L18" i="8"/>
  <c r="P18" i="8"/>
  <c r="W19" i="8"/>
  <c r="W17" i="8"/>
  <c r="W10" i="8"/>
  <c r="T16" i="8"/>
  <c r="T12" i="8"/>
  <c r="T20" i="8"/>
  <c r="G19" i="8"/>
  <c r="M11" i="8"/>
  <c r="J20" i="8"/>
  <c r="F20" i="8"/>
  <c r="P12" i="8"/>
  <c r="M12" i="8"/>
  <c r="L14" i="8"/>
  <c r="I14" i="8"/>
  <c r="N19" i="8"/>
  <c r="R19" i="8"/>
  <c r="K17" i="8"/>
  <c r="H17" i="8"/>
  <c r="D13" i="8"/>
  <c r="H13" i="8"/>
  <c r="L10" i="8"/>
  <c r="H10" i="8"/>
  <c r="F11" i="8"/>
  <c r="R11" i="8"/>
  <c r="H16" i="8"/>
  <c r="C16" i="8"/>
  <c r="M18" i="8"/>
  <c r="H18" i="8"/>
  <c r="V19" i="8"/>
  <c r="V17" i="8"/>
  <c r="W11" i="8"/>
  <c r="W13" i="8"/>
  <c r="E14" i="8"/>
  <c r="O16" i="8"/>
  <c r="I20" i="8"/>
  <c r="P20" i="8"/>
  <c r="C20" i="8"/>
  <c r="H12" i="8"/>
  <c r="E12" i="8"/>
  <c r="M14" i="8"/>
  <c r="P14" i="8"/>
  <c r="F19" i="8"/>
  <c r="J19" i="8"/>
  <c r="D17" i="8"/>
  <c r="O17" i="8"/>
  <c r="R13" i="8"/>
  <c r="O13" i="8"/>
  <c r="C10" i="8"/>
  <c r="O10" i="8"/>
  <c r="G11" i="8"/>
  <c r="J11" i="8"/>
  <c r="Q16" i="8"/>
  <c r="M16" i="8"/>
  <c r="K18" i="8"/>
  <c r="C18" i="8"/>
  <c r="U19" i="8"/>
  <c r="U17" i="8"/>
  <c r="V11" i="8"/>
  <c r="V13" i="8"/>
  <c r="U14" i="8"/>
  <c r="L10" i="10"/>
  <c r="O10" i="10"/>
  <c r="M10" i="10"/>
  <c r="P10" i="10"/>
  <c r="AC49" i="4"/>
  <c r="AB14" i="6" s="1"/>
  <c r="J49" i="4"/>
  <c r="I14" i="6" s="1"/>
  <c r="R49" i="4"/>
  <c r="Q14" i="6" s="1"/>
  <c r="Z49" i="4"/>
  <c r="Y14" i="6" s="1"/>
  <c r="K49" i="4"/>
  <c r="J14" i="6" s="1"/>
  <c r="AA49" i="4"/>
  <c r="Z14" i="6" s="1"/>
  <c r="F49" i="4"/>
  <c r="E14" i="6" s="1"/>
  <c r="O49" i="4"/>
  <c r="N14" i="6" s="1"/>
  <c r="P49" i="4"/>
  <c r="O14" i="6" s="1"/>
  <c r="AD49" i="4"/>
  <c r="AC14" i="6" s="1"/>
  <c r="S49" i="4"/>
  <c r="R14" i="6" s="1"/>
  <c r="W49" i="4"/>
  <c r="V14" i="6" s="1"/>
  <c r="L49" i="4"/>
  <c r="K14" i="6" s="1"/>
  <c r="T49" i="4"/>
  <c r="S14" i="6" s="1"/>
  <c r="N49" i="4"/>
  <c r="M14" i="6" s="1"/>
  <c r="G49" i="4"/>
  <c r="F14" i="6" s="1"/>
  <c r="H49" i="4"/>
  <c r="G14" i="6" s="1"/>
  <c r="E49" i="4"/>
  <c r="D14" i="6" s="1"/>
  <c r="M49" i="4"/>
  <c r="L14" i="6" s="1"/>
  <c r="U49" i="4"/>
  <c r="T14" i="6" s="1"/>
  <c r="D49" i="4"/>
  <c r="C14" i="6" s="1"/>
  <c r="V49" i="4"/>
  <c r="U14" i="6" s="1"/>
  <c r="X49" i="4"/>
  <c r="W14" i="6" s="1"/>
  <c r="I49" i="4"/>
  <c r="H14" i="6" s="1"/>
  <c r="Q49" i="4"/>
  <c r="P14" i="6" s="1"/>
  <c r="Y49" i="4"/>
  <c r="X14" i="6" s="1"/>
  <c r="H47" i="4"/>
  <c r="G12" i="6" s="1"/>
  <c r="P47" i="4"/>
  <c r="O12" i="6" s="1"/>
  <c r="X47" i="4"/>
  <c r="W12" i="6" s="1"/>
  <c r="I47" i="4"/>
  <c r="H12" i="6" s="1"/>
  <c r="Y47" i="4"/>
  <c r="X12" i="6" s="1"/>
  <c r="D47" i="4"/>
  <c r="C12" i="6" s="1"/>
  <c r="M47" i="4"/>
  <c r="L12" i="6" s="1"/>
  <c r="Q47" i="4"/>
  <c r="P12" i="6" s="1"/>
  <c r="N47" i="4"/>
  <c r="M12" i="6" s="1"/>
  <c r="J47" i="4"/>
  <c r="I12" i="6" s="1"/>
  <c r="R47" i="4"/>
  <c r="Q12" i="6" s="1"/>
  <c r="Z47" i="4"/>
  <c r="Y12" i="6" s="1"/>
  <c r="L47" i="4"/>
  <c r="K12" i="6" s="1"/>
  <c r="U47" i="4"/>
  <c r="T12" i="6" s="1"/>
  <c r="K47" i="4"/>
  <c r="J12" i="6" s="1"/>
  <c r="S47" i="4"/>
  <c r="R12" i="6" s="1"/>
  <c r="AA47" i="4"/>
  <c r="Z12" i="6" s="1"/>
  <c r="AC47" i="4"/>
  <c r="AB12" i="6" s="1"/>
  <c r="T47" i="4"/>
  <c r="S12" i="6" s="1"/>
  <c r="AD47" i="4"/>
  <c r="AC12" i="6" s="1"/>
  <c r="E47" i="4"/>
  <c r="D12" i="6" s="1"/>
  <c r="V47" i="4"/>
  <c r="U12" i="6" s="1"/>
  <c r="G47" i="4"/>
  <c r="F12" i="6" s="1"/>
  <c r="O47" i="4"/>
  <c r="N12" i="6" s="1"/>
  <c r="W47" i="4"/>
  <c r="V12" i="6" s="1"/>
  <c r="F47" i="4"/>
  <c r="E12" i="6" s="1"/>
  <c r="G46" i="4"/>
  <c r="F11" i="6" s="1"/>
  <c r="O46" i="4"/>
  <c r="N11" i="6" s="1"/>
  <c r="W46" i="4"/>
  <c r="V11" i="6" s="1"/>
  <c r="H46" i="4"/>
  <c r="G11" i="6" s="1"/>
  <c r="P46" i="4"/>
  <c r="O11" i="6" s="1"/>
  <c r="AA46" i="4"/>
  <c r="Z11" i="6" s="1"/>
  <c r="L46" i="4"/>
  <c r="K11" i="6" s="1"/>
  <c r="U46" i="4"/>
  <c r="T11" i="6" s="1"/>
  <c r="X46" i="4"/>
  <c r="W11" i="6" s="1"/>
  <c r="T46" i="4"/>
  <c r="S11" i="6" s="1"/>
  <c r="I46" i="4"/>
  <c r="H11" i="6" s="1"/>
  <c r="Q46" i="4"/>
  <c r="P11" i="6" s="1"/>
  <c r="Y46" i="4"/>
  <c r="X11" i="6" s="1"/>
  <c r="AD46" i="4"/>
  <c r="AC11" i="6" s="1"/>
  <c r="S46" i="4"/>
  <c r="R11" i="6" s="1"/>
  <c r="AC46" i="4"/>
  <c r="AB11" i="6" s="1"/>
  <c r="D46" i="4"/>
  <c r="C11" i="6" s="1"/>
  <c r="J46" i="4"/>
  <c r="I11" i="6" s="1"/>
  <c r="R46" i="4"/>
  <c r="Q11" i="6" s="1"/>
  <c r="Z46" i="4"/>
  <c r="Y11" i="6" s="1"/>
  <c r="K46" i="4"/>
  <c r="J11" i="6" s="1"/>
  <c r="E46" i="4"/>
  <c r="D11" i="6" s="1"/>
  <c r="M46" i="4"/>
  <c r="L11" i="6" s="1"/>
  <c r="F46" i="4"/>
  <c r="E11" i="6" s="1"/>
  <c r="N46" i="4"/>
  <c r="M11" i="6" s="1"/>
  <c r="V46" i="4"/>
  <c r="U11" i="6" s="1"/>
  <c r="K50" i="4"/>
  <c r="J15" i="6" s="1"/>
  <c r="S50" i="4"/>
  <c r="R15" i="6" s="1"/>
  <c r="AA50" i="4"/>
  <c r="Z15" i="6" s="1"/>
  <c r="L50" i="4"/>
  <c r="K15" i="6" s="1"/>
  <c r="O50" i="4"/>
  <c r="N15" i="6" s="1"/>
  <c r="X50" i="4"/>
  <c r="W15" i="6" s="1"/>
  <c r="T50" i="4"/>
  <c r="S15" i="6" s="1"/>
  <c r="G50" i="4"/>
  <c r="F15" i="6" s="1"/>
  <c r="I50" i="4"/>
  <c r="H15" i="6" s="1"/>
  <c r="AC50" i="4"/>
  <c r="AB15" i="6" s="1"/>
  <c r="E50" i="4"/>
  <c r="D15" i="6" s="1"/>
  <c r="M50" i="4"/>
  <c r="L15" i="6" s="1"/>
  <c r="U50" i="4"/>
  <c r="T15" i="6" s="1"/>
  <c r="W50" i="4"/>
  <c r="V15" i="6" s="1"/>
  <c r="H50" i="4"/>
  <c r="G15" i="6" s="1"/>
  <c r="Y50" i="4"/>
  <c r="X15" i="6" s="1"/>
  <c r="AD50" i="4"/>
  <c r="AC15" i="6" s="1"/>
  <c r="F50" i="4"/>
  <c r="E15" i="6" s="1"/>
  <c r="N50" i="4"/>
  <c r="M15" i="6" s="1"/>
  <c r="V50" i="4"/>
  <c r="U15" i="6" s="1"/>
  <c r="D50" i="4"/>
  <c r="C15" i="6" s="1"/>
  <c r="P50" i="4"/>
  <c r="O15" i="6" s="1"/>
  <c r="Q50" i="4"/>
  <c r="P15" i="6" s="1"/>
  <c r="J50" i="4"/>
  <c r="I15" i="6" s="1"/>
  <c r="R50" i="4"/>
  <c r="Q15" i="6" s="1"/>
  <c r="Z50" i="4"/>
  <c r="Y15" i="6" s="1"/>
  <c r="I48" i="4"/>
  <c r="H13" i="6" s="1"/>
  <c r="Q48" i="4"/>
  <c r="P13" i="6" s="1"/>
  <c r="Y48" i="4"/>
  <c r="X13" i="6" s="1"/>
  <c r="R48" i="4"/>
  <c r="Q13" i="6" s="1"/>
  <c r="F48" i="4"/>
  <c r="E13" i="6" s="1"/>
  <c r="J48" i="4"/>
  <c r="I13" i="6" s="1"/>
  <c r="Z48" i="4"/>
  <c r="Y13" i="6" s="1"/>
  <c r="E48" i="4"/>
  <c r="D13" i="6" s="1"/>
  <c r="N48" i="4"/>
  <c r="M13" i="6" s="1"/>
  <c r="K48" i="4"/>
  <c r="J13" i="6" s="1"/>
  <c r="S48" i="4"/>
  <c r="R13" i="6" s="1"/>
  <c r="AA48" i="4"/>
  <c r="Z13" i="6" s="1"/>
  <c r="D48" i="4"/>
  <c r="C13" i="6" s="1"/>
  <c r="M48" i="4"/>
  <c r="L13" i="6" s="1"/>
  <c r="O48" i="4"/>
  <c r="N13" i="6" s="1"/>
  <c r="L48" i="4"/>
  <c r="K13" i="6" s="1"/>
  <c r="T48" i="4"/>
  <c r="S13" i="6" s="1"/>
  <c r="U48" i="4"/>
  <c r="T13" i="6" s="1"/>
  <c r="V48" i="4"/>
  <c r="U13" i="6" s="1"/>
  <c r="AC48" i="4"/>
  <c r="AB13" i="6" s="1"/>
  <c r="G48" i="4"/>
  <c r="F13" i="6" s="1"/>
  <c r="W48" i="4"/>
  <c r="V13" i="6" s="1"/>
  <c r="AD48" i="4"/>
  <c r="AC13" i="6" s="1"/>
  <c r="H48" i="4"/>
  <c r="G13" i="6" s="1"/>
  <c r="P48" i="4"/>
  <c r="O13" i="6" s="1"/>
  <c r="X48" i="4"/>
  <c r="W13" i="6" s="1"/>
  <c r="N18" i="5"/>
  <c r="H18" i="5"/>
  <c r="L18" i="5"/>
  <c r="O18" i="5"/>
  <c r="P18" i="5"/>
  <c r="D18" i="5"/>
  <c r="G18" i="5"/>
  <c r="E18" i="5"/>
  <c r="K18" i="5"/>
  <c r="S18" i="5"/>
  <c r="C18" i="5"/>
  <c r="T18" i="5"/>
  <c r="F18" i="5"/>
  <c r="J18" i="5"/>
  <c r="R18" i="5"/>
  <c r="M18" i="5"/>
  <c r="I18" i="5"/>
  <c r="U28" i="4"/>
  <c r="W28" i="4"/>
  <c r="X28" i="4"/>
  <c r="V28" i="4"/>
  <c r="W32" i="4"/>
  <c r="U32" i="4"/>
  <c r="X32" i="4"/>
  <c r="V32" i="4"/>
  <c r="V27" i="4"/>
  <c r="W27" i="4"/>
  <c r="X27" i="4"/>
  <c r="U27" i="4"/>
  <c r="X29" i="4"/>
  <c r="U29" i="4"/>
  <c r="W29" i="4"/>
  <c r="V29" i="4"/>
  <c r="U33" i="4"/>
  <c r="V33" i="4"/>
  <c r="W33" i="4"/>
  <c r="X33" i="4"/>
  <c r="V30" i="4"/>
  <c r="W30" i="4"/>
  <c r="U30" i="4"/>
  <c r="X30" i="4"/>
  <c r="V31" i="4"/>
  <c r="U31" i="4"/>
  <c r="W31" i="4"/>
  <c r="X31" i="4"/>
  <c r="H30" i="4"/>
  <c r="P30" i="4"/>
  <c r="I30" i="4"/>
  <c r="Q30" i="4"/>
  <c r="J30" i="4"/>
  <c r="K30" i="4"/>
  <c r="D30" i="4"/>
  <c r="L30" i="4"/>
  <c r="E30" i="4"/>
  <c r="M30" i="4"/>
  <c r="F30" i="4"/>
  <c r="N30" i="4"/>
  <c r="G30" i="4"/>
  <c r="O30" i="4"/>
  <c r="J31" i="4"/>
  <c r="K31" i="4"/>
  <c r="D31" i="4"/>
  <c r="L31" i="4"/>
  <c r="E31" i="4"/>
  <c r="M31" i="4"/>
  <c r="F31" i="4"/>
  <c r="N31" i="4"/>
  <c r="G31" i="4"/>
  <c r="O31" i="4"/>
  <c r="H31" i="4"/>
  <c r="P31" i="4"/>
  <c r="I31" i="4"/>
  <c r="Q31" i="4"/>
  <c r="K27" i="4"/>
  <c r="L27" i="4"/>
  <c r="E27" i="4"/>
  <c r="M27" i="4"/>
  <c r="F27" i="4"/>
  <c r="N27" i="4"/>
  <c r="G27" i="4"/>
  <c r="O27" i="4"/>
  <c r="H27" i="4"/>
  <c r="P27" i="4"/>
  <c r="I27" i="4"/>
  <c r="Q27" i="4"/>
  <c r="J27" i="4"/>
  <c r="D28" i="4"/>
  <c r="C12" i="5" s="1"/>
  <c r="L28" i="4"/>
  <c r="E28" i="4"/>
  <c r="M28" i="4"/>
  <c r="F28" i="4"/>
  <c r="N28" i="4"/>
  <c r="G28" i="4"/>
  <c r="O28" i="4"/>
  <c r="H28" i="4"/>
  <c r="P28" i="4"/>
  <c r="I28" i="4"/>
  <c r="Q28" i="4"/>
  <c r="J28" i="4"/>
  <c r="K28" i="4"/>
  <c r="D32" i="4"/>
  <c r="L32" i="4"/>
  <c r="E32" i="4"/>
  <c r="M32" i="4"/>
  <c r="F32" i="4"/>
  <c r="N32" i="4"/>
  <c r="G32" i="4"/>
  <c r="O32" i="4"/>
  <c r="K32" i="4"/>
  <c r="H32" i="4"/>
  <c r="P32" i="4"/>
  <c r="I32" i="4"/>
  <c r="Q32" i="4"/>
  <c r="J32" i="4"/>
  <c r="F29" i="4"/>
  <c r="N29" i="4"/>
  <c r="G29" i="4"/>
  <c r="O29" i="4"/>
  <c r="H29" i="4"/>
  <c r="P29" i="4"/>
  <c r="I29" i="4"/>
  <c r="Q29" i="4"/>
  <c r="J29" i="4"/>
  <c r="K29" i="4"/>
  <c r="D29" i="4"/>
  <c r="C13" i="5" s="1"/>
  <c r="L29" i="4"/>
  <c r="E29" i="4"/>
  <c r="M29" i="4"/>
  <c r="F33" i="4"/>
  <c r="N33" i="4"/>
  <c r="G33" i="4"/>
  <c r="O33" i="4"/>
  <c r="H33" i="4"/>
  <c r="P33" i="4"/>
  <c r="I33" i="4"/>
  <c r="Q33" i="4"/>
  <c r="J33" i="4"/>
  <c r="M33" i="4"/>
  <c r="K33" i="4"/>
  <c r="D33" i="4"/>
  <c r="L33" i="4"/>
  <c r="E33" i="4"/>
  <c r="B14" i="4"/>
  <c r="B16" i="4"/>
  <c r="B18" i="4"/>
  <c r="B12" i="4"/>
  <c r="B13" i="4"/>
  <c r="B15" i="4"/>
  <c r="B17" i="4"/>
  <c r="X11" i="4"/>
  <c r="Q11" i="4"/>
  <c r="I11" i="4"/>
  <c r="S11" i="4"/>
  <c r="R11" i="2" s="1"/>
  <c r="K11" i="4"/>
  <c r="E11" i="4"/>
  <c r="V11" i="4"/>
  <c r="M11" i="4"/>
  <c r="W11" i="4"/>
  <c r="O11" i="4"/>
  <c r="N11" i="4"/>
  <c r="U11" i="4"/>
  <c r="L11" i="4"/>
  <c r="D11" i="4"/>
  <c r="G11" i="4"/>
  <c r="R11" i="4"/>
  <c r="Q11" i="2" s="1"/>
  <c r="J11" i="4"/>
  <c r="P11" i="4"/>
  <c r="H11" i="4"/>
  <c r="F11" i="4"/>
  <c r="G16" i="5" l="1"/>
  <c r="M11" i="5"/>
  <c r="O14" i="5"/>
  <c r="R16" i="5"/>
  <c r="K17" i="5"/>
  <c r="G17" i="5"/>
  <c r="F13" i="5"/>
  <c r="J16" i="5"/>
  <c r="C16" i="5"/>
  <c r="F12" i="5"/>
  <c r="P11" i="5"/>
  <c r="E11" i="5"/>
  <c r="G15" i="5"/>
  <c r="C15" i="5"/>
  <c r="D14" i="5"/>
  <c r="G14" i="5"/>
  <c r="S14" i="5"/>
  <c r="U13" i="5"/>
  <c r="T16" i="5"/>
  <c r="O17" i="5"/>
  <c r="K15" i="5"/>
  <c r="N17" i="5"/>
  <c r="J13" i="5"/>
  <c r="M13" i="5"/>
  <c r="N16" i="5"/>
  <c r="J12" i="5"/>
  <c r="M12" i="5"/>
  <c r="H11" i="5"/>
  <c r="L11" i="5"/>
  <c r="N15" i="5"/>
  <c r="J15" i="5"/>
  <c r="K14" i="5"/>
  <c r="U15" i="5"/>
  <c r="U17" i="5"/>
  <c r="R11" i="5"/>
  <c r="S12" i="5"/>
  <c r="N13" i="5"/>
  <c r="I11" i="5"/>
  <c r="C17" i="5"/>
  <c r="E13" i="5"/>
  <c r="F16" i="5"/>
  <c r="I12" i="5"/>
  <c r="E12" i="5"/>
  <c r="D11" i="5"/>
  <c r="F15" i="5"/>
  <c r="I15" i="5"/>
  <c r="C14" i="5"/>
  <c r="T15" i="5"/>
  <c r="T17" i="5"/>
  <c r="U11" i="5"/>
  <c r="U12" i="5"/>
  <c r="K13" i="5"/>
  <c r="O15" i="5"/>
  <c r="T14" i="5"/>
  <c r="F17" i="5"/>
  <c r="L17" i="5"/>
  <c r="M17" i="5"/>
  <c r="P13" i="5"/>
  <c r="I16" i="5"/>
  <c r="M16" i="5"/>
  <c r="P12" i="5"/>
  <c r="L12" i="5"/>
  <c r="O11" i="5"/>
  <c r="K11" i="5"/>
  <c r="M15" i="5"/>
  <c r="N14" i="5"/>
  <c r="J14" i="5"/>
  <c r="R15" i="5"/>
  <c r="S17" i="5"/>
  <c r="T11" i="5"/>
  <c r="T12" i="5"/>
  <c r="K16" i="5"/>
  <c r="R13" i="5"/>
  <c r="I13" i="5"/>
  <c r="I17" i="5"/>
  <c r="E17" i="5"/>
  <c r="H13" i="5"/>
  <c r="P16" i="5"/>
  <c r="E16" i="5"/>
  <c r="H12" i="5"/>
  <c r="D12" i="5"/>
  <c r="G11" i="5"/>
  <c r="J11" i="5"/>
  <c r="E15" i="5"/>
  <c r="F14" i="5"/>
  <c r="I14" i="5"/>
  <c r="S15" i="5"/>
  <c r="R17" i="5"/>
  <c r="S11" i="5"/>
  <c r="R12" i="5"/>
  <c r="D17" i="5"/>
  <c r="N12" i="5"/>
  <c r="L14" i="5"/>
  <c r="J17" i="5"/>
  <c r="P17" i="5"/>
  <c r="L13" i="5"/>
  <c r="O13" i="5"/>
  <c r="H16" i="5"/>
  <c r="L16" i="5"/>
  <c r="O12" i="5"/>
  <c r="K12" i="5"/>
  <c r="N11" i="5"/>
  <c r="P15" i="5"/>
  <c r="L15" i="5"/>
  <c r="M14" i="5"/>
  <c r="P14" i="5"/>
  <c r="U14" i="5"/>
  <c r="S13" i="5"/>
  <c r="S16" i="5"/>
  <c r="H17" i="5"/>
  <c r="D13" i="5"/>
  <c r="G13" i="5"/>
  <c r="O16" i="5"/>
  <c r="D16" i="5"/>
  <c r="G12" i="5"/>
  <c r="F11" i="5"/>
  <c r="H15" i="5"/>
  <c r="D15" i="5"/>
  <c r="E14" i="5"/>
  <c r="H14" i="5"/>
  <c r="R14" i="5"/>
  <c r="T13" i="5"/>
  <c r="U16" i="5"/>
  <c r="O11" i="2"/>
  <c r="L11" i="2"/>
  <c r="W11" i="2"/>
  <c r="F11" i="2"/>
  <c r="U11" i="2"/>
  <c r="V11" i="2"/>
  <c r="C11" i="2"/>
  <c r="D11" i="2"/>
  <c r="E11" i="2"/>
  <c r="I11" i="2"/>
  <c r="K11" i="2"/>
  <c r="J11" i="2"/>
  <c r="T11" i="2"/>
  <c r="G11" i="2"/>
  <c r="M11" i="2"/>
  <c r="H11" i="2"/>
  <c r="N11" i="2"/>
  <c r="P11" i="2"/>
  <c r="X17" i="4"/>
  <c r="S17" i="4"/>
  <c r="R17" i="2" s="1"/>
  <c r="Q17" i="4"/>
  <c r="O17" i="4"/>
  <c r="M17" i="4"/>
  <c r="K17" i="4"/>
  <c r="I17" i="4"/>
  <c r="G17" i="4"/>
  <c r="R17" i="4"/>
  <c r="Q17" i="2" s="1"/>
  <c r="P17" i="4"/>
  <c r="N17" i="4"/>
  <c r="L17" i="4"/>
  <c r="J17" i="4"/>
  <c r="H17" i="4"/>
  <c r="F17" i="4"/>
  <c r="U17" i="4"/>
  <c r="V17" i="4"/>
  <c r="E17" i="4"/>
  <c r="D17" i="2" s="1"/>
  <c r="W17" i="4"/>
  <c r="D17" i="4"/>
  <c r="U15" i="4"/>
  <c r="X15" i="4"/>
  <c r="V15" i="4"/>
  <c r="S15" i="4"/>
  <c r="R15" i="2" s="1"/>
  <c r="Q15" i="4"/>
  <c r="O15" i="4"/>
  <c r="M15" i="4"/>
  <c r="K15" i="4"/>
  <c r="I15" i="4"/>
  <c r="G15" i="4"/>
  <c r="E15" i="4"/>
  <c r="W15" i="4"/>
  <c r="R15" i="4"/>
  <c r="Q15" i="2" s="1"/>
  <c r="P15" i="4"/>
  <c r="N15" i="4"/>
  <c r="L15" i="4"/>
  <c r="J15" i="4"/>
  <c r="H15" i="4"/>
  <c r="F15" i="4"/>
  <c r="D15" i="4"/>
  <c r="V13" i="4"/>
  <c r="E13" i="4"/>
  <c r="W13" i="4"/>
  <c r="D13" i="4"/>
  <c r="X13" i="4"/>
  <c r="S13" i="4"/>
  <c r="R13" i="2" s="1"/>
  <c r="Q13" i="4"/>
  <c r="O13" i="4"/>
  <c r="M13" i="4"/>
  <c r="K13" i="4"/>
  <c r="I13" i="4"/>
  <c r="G13" i="4"/>
  <c r="R13" i="4"/>
  <c r="Q13" i="2" s="1"/>
  <c r="P13" i="4"/>
  <c r="N13" i="4"/>
  <c r="L13" i="4"/>
  <c r="J13" i="4"/>
  <c r="H13" i="4"/>
  <c r="F13" i="4"/>
  <c r="U13" i="4"/>
  <c r="J12" i="4"/>
  <c r="L12" i="4"/>
  <c r="F12" i="4"/>
  <c r="X12" i="4"/>
  <c r="S12" i="4"/>
  <c r="R12" i="2" s="1"/>
  <c r="Q12" i="4"/>
  <c r="O12" i="4"/>
  <c r="M12" i="4"/>
  <c r="K12" i="4"/>
  <c r="I12" i="4"/>
  <c r="G12" i="4"/>
  <c r="R12" i="4"/>
  <c r="Q12" i="2" s="1"/>
  <c r="P12" i="4"/>
  <c r="N12" i="4"/>
  <c r="H12" i="4"/>
  <c r="U12" i="4"/>
  <c r="D12" i="4"/>
  <c r="V12" i="4"/>
  <c r="E12" i="4"/>
  <c r="W12" i="4"/>
  <c r="U18" i="4"/>
  <c r="V18" i="4"/>
  <c r="E18" i="4"/>
  <c r="W18" i="4"/>
  <c r="D18" i="4"/>
  <c r="O18" i="4"/>
  <c r="M18" i="4"/>
  <c r="L18" i="4"/>
  <c r="K18" i="4"/>
  <c r="I18" i="4"/>
  <c r="R18" i="4"/>
  <c r="Q18" i="2" s="1"/>
  <c r="J18" i="4"/>
  <c r="X18" i="4"/>
  <c r="G18" i="4"/>
  <c r="P18" i="4"/>
  <c r="H18" i="4"/>
  <c r="S18" i="4"/>
  <c r="R18" i="2" s="1"/>
  <c r="Q18" i="4"/>
  <c r="N18" i="4"/>
  <c r="F18" i="4"/>
  <c r="Q16" i="4"/>
  <c r="M16" i="4"/>
  <c r="I16" i="4"/>
  <c r="P16" i="4"/>
  <c r="L16" i="4"/>
  <c r="H16" i="4"/>
  <c r="F16" i="4"/>
  <c r="E16" i="4"/>
  <c r="X16" i="4"/>
  <c r="S16" i="4"/>
  <c r="R16" i="2" s="1"/>
  <c r="O16" i="4"/>
  <c r="K16" i="4"/>
  <c r="G16" i="4"/>
  <c r="R16" i="4"/>
  <c r="Q16" i="2" s="1"/>
  <c r="N16" i="4"/>
  <c r="J16" i="4"/>
  <c r="U16" i="4"/>
  <c r="V16" i="4"/>
  <c r="W16" i="4"/>
  <c r="D16" i="4"/>
  <c r="U14" i="4"/>
  <c r="V14" i="4"/>
  <c r="W14" i="4"/>
  <c r="X14" i="4"/>
  <c r="Q14" i="4"/>
  <c r="K14" i="4"/>
  <c r="R14" i="4"/>
  <c r="Q14" i="2" s="1"/>
  <c r="L14" i="4"/>
  <c r="F14" i="4"/>
  <c r="E14" i="4"/>
  <c r="D14" i="4"/>
  <c r="S14" i="4"/>
  <c r="R14" i="2" s="1"/>
  <c r="O14" i="4"/>
  <c r="G14" i="4"/>
  <c r="N14" i="4"/>
  <c r="H14" i="4"/>
  <c r="M14" i="4"/>
  <c r="I14" i="4"/>
  <c r="P14" i="4"/>
  <c r="J14" i="4"/>
  <c r="W14" i="2" l="1"/>
  <c r="L12" i="2"/>
  <c r="C17" i="2"/>
  <c r="O14" i="2"/>
  <c r="C14" i="2"/>
  <c r="V14" i="2"/>
  <c r="M16" i="2"/>
  <c r="E16" i="2"/>
  <c r="M18" i="2"/>
  <c r="D18" i="2"/>
  <c r="G12" i="2"/>
  <c r="N12" i="2"/>
  <c r="E13" i="2"/>
  <c r="H13" i="2"/>
  <c r="V13" i="2"/>
  <c r="M15" i="2"/>
  <c r="L15" i="2"/>
  <c r="V17" i="2"/>
  <c r="M17" i="2"/>
  <c r="P17" i="2"/>
  <c r="I16" i="2"/>
  <c r="T13" i="2"/>
  <c r="J15" i="2"/>
  <c r="H14" i="2"/>
  <c r="D14" i="2"/>
  <c r="U14" i="2"/>
  <c r="G16" i="2"/>
  <c r="P18" i="2"/>
  <c r="H18" i="2"/>
  <c r="U18" i="2"/>
  <c r="M12" i="2"/>
  <c r="P12" i="2"/>
  <c r="G13" i="2"/>
  <c r="J13" i="2"/>
  <c r="D13" i="2"/>
  <c r="O15" i="2"/>
  <c r="N15" i="2"/>
  <c r="O17" i="2"/>
  <c r="T12" i="2"/>
  <c r="K17" i="2"/>
  <c r="L14" i="2"/>
  <c r="F16" i="2"/>
  <c r="J18" i="2"/>
  <c r="T18" i="2"/>
  <c r="O12" i="2"/>
  <c r="I13" i="2"/>
  <c r="L13" i="2"/>
  <c r="U13" i="2"/>
  <c r="P15" i="2"/>
  <c r="U17" i="2"/>
  <c r="W17" i="2"/>
  <c r="E18" i="2"/>
  <c r="F13" i="2"/>
  <c r="N17" i="2"/>
  <c r="E14" i="2"/>
  <c r="T14" i="2"/>
  <c r="K16" i="2"/>
  <c r="G14" i="2"/>
  <c r="K14" i="2"/>
  <c r="C16" i="2"/>
  <c r="J16" i="2"/>
  <c r="O16" i="2"/>
  <c r="G18" i="2"/>
  <c r="K18" i="2"/>
  <c r="V12" i="2"/>
  <c r="W12" i="2"/>
  <c r="K13" i="2"/>
  <c r="N13" i="2"/>
  <c r="C15" i="2"/>
  <c r="V15" i="2"/>
  <c r="T17" i="2"/>
  <c r="F17" i="2"/>
  <c r="D16" i="2"/>
  <c r="C13" i="2"/>
  <c r="M14" i="2"/>
  <c r="V16" i="2"/>
  <c r="N16" i="2"/>
  <c r="H16" i="2"/>
  <c r="O18" i="2"/>
  <c r="L18" i="2"/>
  <c r="D12" i="2"/>
  <c r="F12" i="2"/>
  <c r="E12" i="2"/>
  <c r="M13" i="2"/>
  <c r="P13" i="2"/>
  <c r="E15" i="2"/>
  <c r="D15" i="2"/>
  <c r="U15" i="2"/>
  <c r="E17" i="2"/>
  <c r="H17" i="2"/>
  <c r="I14" i="2"/>
  <c r="V18" i="2"/>
  <c r="F14" i="2"/>
  <c r="J14" i="2"/>
  <c r="U16" i="2"/>
  <c r="L16" i="2"/>
  <c r="F18" i="2"/>
  <c r="N18" i="2"/>
  <c r="U12" i="2"/>
  <c r="H12" i="2"/>
  <c r="K12" i="2"/>
  <c r="O13" i="2"/>
  <c r="G15" i="2"/>
  <c r="F15" i="2"/>
  <c r="W15" i="2"/>
  <c r="G17" i="2"/>
  <c r="J17" i="2"/>
  <c r="I18" i="2"/>
  <c r="K15" i="2"/>
  <c r="N14" i="2"/>
  <c r="P14" i="2"/>
  <c r="T16" i="2"/>
  <c r="W16" i="2"/>
  <c r="P16" i="2"/>
  <c r="W18" i="2"/>
  <c r="C18" i="2"/>
  <c r="C12" i="2"/>
  <c r="J12" i="2"/>
  <c r="I12" i="2"/>
  <c r="W13" i="2"/>
  <c r="I15" i="2"/>
  <c r="H15" i="2"/>
  <c r="T15" i="2"/>
  <c r="I17" i="2"/>
  <c r="L17" i="2"/>
  <c r="C5" i="1"/>
  <c r="C6" i="1" s="1"/>
  <c r="C7" i="1" s="1"/>
  <c r="C8" i="1" s="1"/>
  <c r="C9" i="1" s="1"/>
  <c r="C10" i="1" s="1"/>
  <c r="C11" i="1" s="1"/>
  <c r="C13" i="1"/>
  <c r="C14" i="1" s="1"/>
  <c r="C15" i="1" s="1"/>
  <c r="C16" i="1" s="1"/>
  <c r="C17" i="1" s="1"/>
  <c r="C18" i="1" s="1"/>
  <c r="C19" i="1" s="1"/>
  <c r="C21" i="1"/>
  <c r="C22" i="1" s="1"/>
  <c r="C23" i="1" s="1"/>
  <c r="C24" i="1" s="1"/>
  <c r="C25" i="1" s="1"/>
  <c r="C26" i="1" s="1"/>
  <c r="C27" i="1" s="1"/>
  <c r="C29" i="1"/>
  <c r="C30" i="1" s="1"/>
  <c r="C31" i="1" s="1"/>
  <c r="C32" i="1" s="1"/>
  <c r="C33" i="1" s="1"/>
  <c r="C34" i="1" s="1"/>
  <c r="C35" i="1" s="1"/>
  <c r="C37" i="1"/>
  <c r="C38" i="1" s="1"/>
  <c r="C39" i="1" s="1"/>
  <c r="C40" i="1" s="1"/>
  <c r="C41" i="1" s="1"/>
  <c r="C42" i="1" s="1"/>
  <c r="C43" i="1" s="1"/>
  <c r="C45" i="1"/>
  <c r="C46" i="1" s="1"/>
  <c r="C47" i="1" s="1"/>
  <c r="C48" i="1" s="1"/>
  <c r="C49" i="1" s="1"/>
  <c r="C50" i="1" s="1"/>
  <c r="C51" i="1" s="1"/>
  <c r="C53" i="1"/>
  <c r="C54" i="1" s="1"/>
  <c r="C55" i="1" s="1"/>
  <c r="C56" i="1" s="1"/>
  <c r="C57" i="1" s="1"/>
  <c r="C58" i="1" s="1"/>
  <c r="C59" i="1" s="1"/>
  <c r="C61" i="1"/>
  <c r="C62" i="1"/>
  <c r="C63" i="1"/>
  <c r="C64" i="1" s="1"/>
  <c r="C65" i="1" s="1"/>
  <c r="C66" i="1" s="1"/>
  <c r="C67" i="1" s="1"/>
  <c r="C69" i="1"/>
  <c r="C70" i="1" s="1"/>
  <c r="C71" i="1" s="1"/>
  <c r="C72" i="1" s="1"/>
  <c r="C73" i="1" s="1"/>
  <c r="C74" i="1" s="1"/>
  <c r="C75" i="1" s="1"/>
  <c r="C77" i="1"/>
  <c r="C78" i="1" s="1"/>
  <c r="C79" i="1" s="1"/>
  <c r="C80" i="1" s="1"/>
  <c r="C81" i="1" s="1"/>
  <c r="C82" i="1" s="1"/>
  <c r="C83" i="1" s="1"/>
</calcChain>
</file>

<file path=xl/sharedStrings.xml><?xml version="1.0" encoding="utf-8"?>
<sst xmlns="http://schemas.openxmlformats.org/spreadsheetml/2006/main" count="1675" uniqueCount="187">
  <si>
    <t>Faktor: Celkové klima</t>
  </si>
  <si>
    <t>Faktor prostědí školy</t>
  </si>
  <si>
    <t>Faktor pozitivní hodnocení učitelů</t>
  </si>
  <si>
    <t>Faktor negativní hodnocení učitelů</t>
  </si>
  <si>
    <t>Fakto vnímanáopora vztahů mezi žáky</t>
  </si>
  <si>
    <t>Faktor vnímaná podpora od učitelů</t>
  </si>
  <si>
    <t>Faktor dobré vztahy se spolužáky</t>
  </si>
  <si>
    <t>Faktor: Strach ze spolužáků</t>
  </si>
  <si>
    <t>Faktor dění o přestávkách</t>
  </si>
  <si>
    <t>faktor_ukrajina</t>
  </si>
  <si>
    <t>Mean</t>
  </si>
  <si>
    <t>Count</t>
  </si>
  <si>
    <t>cele</t>
  </si>
  <si>
    <t>1,00</t>
  </si>
  <si>
    <t>ZŠ Bronzová 2027</t>
  </si>
  <si>
    <t>5. ročník</t>
  </si>
  <si>
    <t>6.ročník</t>
  </si>
  <si>
    <t>7.ročník</t>
  </si>
  <si>
    <t>8.ročník</t>
  </si>
  <si>
    <t>9.ročník</t>
  </si>
  <si>
    <t>ZŠ Brdičkova 1878</t>
  </si>
  <si>
    <t>ZŠ Trávníčkova 1744</t>
  </si>
  <si>
    <t>ZŠ Mohylová 1963</t>
  </si>
  <si>
    <t>ZŠ Janského 2189</t>
  </si>
  <si>
    <t>ZŠ Mezi Školami 2322</t>
  </si>
  <si>
    <t>ZŠ Kuncova 1580</t>
  </si>
  <si>
    <t>ZŠ Mládí 135</t>
  </si>
  <si>
    <t>ZŠ Fingerova 2186</t>
  </si>
  <si>
    <t>ZŠ Klausova 2450</t>
  </si>
  <si>
    <t>celá škola</t>
  </si>
  <si>
    <t>Celkové klima školy</t>
  </si>
  <si>
    <t>Hodnocení prostředí školy</t>
  </si>
  <si>
    <t>Negativní hodnocení učitelů</t>
  </si>
  <si>
    <t>Pozitivní hodnocení učení se ve škole</t>
  </si>
  <si>
    <t>Vnímaná opora a vztahy se spolužáky</t>
  </si>
  <si>
    <t>Vnímaná podpora ze strany učitelů</t>
  </si>
  <si>
    <t>Dobré vztahy se spolužáky</t>
  </si>
  <si>
    <t>Dění o přestávkách</t>
  </si>
  <si>
    <t>Skóre</t>
  </si>
  <si>
    <t>Počet platných odpovědí</t>
  </si>
  <si>
    <r>
      <t>Skóre</t>
    </r>
    <r>
      <rPr>
        <b/>
        <sz val="11"/>
        <color theme="0"/>
        <rFont val="Calibri"/>
        <family val="2"/>
        <charset val="238"/>
        <scheme val="minor"/>
      </rPr>
      <t>2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</si>
  <si>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3</t>
    </r>
  </si>
  <si>
    <r>
      <t>Skóre</t>
    </r>
    <r>
      <rPr>
        <b/>
        <sz val="11"/>
        <color theme="0"/>
        <rFont val="Calibri"/>
        <family val="2"/>
        <charset val="238"/>
        <scheme val="minor"/>
      </rPr>
      <t>4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</si>
  <si>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5</t>
    </r>
  </si>
  <si>
    <r>
      <t>Skóre</t>
    </r>
    <r>
      <rPr>
        <b/>
        <sz val="11"/>
        <color theme="0"/>
        <rFont val="Calibri"/>
        <family val="2"/>
        <charset val="238"/>
        <scheme val="minor"/>
      </rPr>
      <t>6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</si>
  <si>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7</t>
    </r>
  </si>
  <si>
    <r>
      <t>Skóre</t>
    </r>
    <r>
      <rPr>
        <b/>
        <sz val="11"/>
        <color theme="0"/>
        <rFont val="Calibri"/>
        <family val="2"/>
        <charset val="238"/>
        <scheme val="minor"/>
      </rPr>
      <t>8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</si>
  <si>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9</t>
    </r>
  </si>
  <si>
    <r>
      <t>Skóre</t>
    </r>
    <r>
      <rPr>
        <b/>
        <sz val="8"/>
        <color theme="4" tint="-0.249977111117893"/>
        <rFont val="Calibri"/>
        <family val="2"/>
        <charset val="238"/>
        <scheme val="minor"/>
      </rPr>
      <t xml:space="preserve">  </t>
    </r>
    <r>
      <rPr>
        <b/>
        <sz val="8"/>
        <color theme="0"/>
        <rFont val="Calibri"/>
        <family val="2"/>
        <charset val="238"/>
        <scheme val="minor"/>
      </rPr>
      <t>10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</si>
  <si>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11</t>
    </r>
  </si>
  <si>
    <r>
      <t xml:space="preserve">Skóre </t>
    </r>
    <r>
      <rPr>
        <b/>
        <sz val="11"/>
        <color theme="0" tint="-4.9989318521683403E-2"/>
        <rFont val="Calibri"/>
        <family val="2"/>
        <charset val="238"/>
        <scheme val="minor"/>
      </rPr>
      <t xml:space="preserve"> </t>
    </r>
    <r>
      <rPr>
        <b/>
        <sz val="11"/>
        <color theme="0"/>
        <rFont val="Calibri"/>
        <family val="2"/>
        <charset val="238"/>
        <scheme val="minor"/>
      </rPr>
      <t>102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</si>
  <si>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113</t>
    </r>
  </si>
  <si>
    <r>
      <t xml:space="preserve">Skóre </t>
    </r>
    <r>
      <rPr>
        <b/>
        <sz val="11"/>
        <color theme="0" tint="-4.9989318521683403E-2"/>
        <rFont val="Calibri"/>
        <family val="2"/>
        <charset val="238"/>
        <scheme val="minor"/>
      </rPr>
      <t xml:space="preserve"> </t>
    </r>
    <r>
      <rPr>
        <b/>
        <sz val="11"/>
        <color theme="0"/>
        <rFont val="Calibri"/>
        <family val="2"/>
        <charset val="238"/>
        <scheme val="minor"/>
      </rPr>
      <t>104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</si>
  <si>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115</t>
    </r>
  </si>
  <si>
    <t>Strach ze spolužáků</t>
  </si>
  <si>
    <t>Začlenění Ukrajinských spolužáků</t>
  </si>
  <si>
    <t>Kategorie</t>
  </si>
  <si>
    <t>Všechny školy Praha 13</t>
  </si>
  <si>
    <t>Celá škola</t>
  </si>
  <si>
    <t>Výběr školy:</t>
  </si>
  <si>
    <t>Základní škola s rozšířenou výukou jazyků, Praha 13, Bronzová 2027</t>
  </si>
  <si>
    <t>Fakultní základní škola při Pedagogické fakultě UK, Praha 13, Brdičkova 1878</t>
  </si>
  <si>
    <t>Fakultní základní škola Pedagogické fakulty UK, Praha 13, Trávníčkova 1744</t>
  </si>
  <si>
    <t>Základní škola, Praha 13, Mohylová 1963</t>
  </si>
  <si>
    <t>Základní škola, Praha 13, Janského 2189</t>
  </si>
  <si>
    <t>Fakultní základní škola Pedagogické fakulty UK, Praha 13, Mezi Školami 2322</t>
  </si>
  <si>
    <t>Základní škola, Praha 13, Kuncova 1580</t>
  </si>
  <si>
    <t>Základní škola, Praha 13, Mládí 135</t>
  </si>
  <si>
    <t>Fakultní základní škola profesora Otokara Chlupa Pedagogické fakulty UK, Praha 13, Fingerova 2186</t>
  </si>
  <si>
    <t>Základní škola, Praha 13, Klausova 2450</t>
  </si>
  <si>
    <t>Dívky</t>
  </si>
  <si>
    <t>Chlapci</t>
  </si>
  <si>
    <t>žáci</t>
  </si>
  <si>
    <t>Pokud hodnota hodnotících klesne pod 20, je uvedený záznam červený</t>
  </si>
  <si>
    <t>Pozitivní hodnocení učitelů</t>
  </si>
  <si>
    <t>Otec</t>
  </si>
  <si>
    <t>Matka</t>
  </si>
  <si>
    <t/>
  </si>
  <si>
    <t>Celkové klima</t>
  </si>
  <si>
    <t>Prostředí školy</t>
  </si>
  <si>
    <t>POzitivní hodnocení učitel</t>
  </si>
  <si>
    <t>Negativní hodnocení učitel</t>
  </si>
  <si>
    <t>opora vztahy studenti</t>
  </si>
  <si>
    <t>dobré vztahy spolužaci</t>
  </si>
  <si>
    <t>Přestávky</t>
  </si>
  <si>
    <t>Strach spolužáci</t>
  </si>
  <si>
    <t>ukrajina</t>
  </si>
  <si>
    <t>Na které škole studuje?</t>
  </si>
  <si>
    <t>Rodič</t>
  </si>
  <si>
    <t>ročník</t>
  </si>
  <si>
    <t>MŠ Husníkova 2075</t>
  </si>
  <si>
    <t>Fyzické prostředí školy</t>
  </si>
  <si>
    <t>Ocenění ze strany žáků</t>
  </si>
  <si>
    <t>Spokojenost s procesy ve škole</t>
  </si>
  <si>
    <t>Spokojenost ve škole</t>
  </si>
  <si>
    <r>
      <rPr>
        <sz val="11"/>
        <color theme="1"/>
        <rFont val="Calibri"/>
        <family val="2"/>
        <charset val="238"/>
        <scheme val="minor"/>
      </rPr>
      <t>Špatné vztahy</t>
    </r>
  </si>
  <si>
    <t>Vybavení školy</t>
  </si>
  <si>
    <t>Angažovanost učitelů</t>
  </si>
  <si>
    <t>Frustrace učitelů</t>
  </si>
  <si>
    <t>Pevnost vedení školy</t>
  </si>
  <si>
    <r>
      <t xml:space="preserve">Podpora </t>
    </r>
    <r>
      <rPr>
        <sz val="11"/>
        <color theme="1"/>
        <rFont val="Calibri"/>
        <family val="2"/>
        <charset val="238"/>
        <scheme val="minor"/>
      </rPr>
      <t>sboru vedením školy</t>
    </r>
  </si>
  <si>
    <t>Přátelské vztahy ve sboru</t>
  </si>
  <si>
    <r>
      <t>Skóre</t>
    </r>
    <r>
      <rPr>
        <b/>
        <sz val="11"/>
        <color theme="0"/>
        <rFont val="Calibri"/>
        <family val="2"/>
        <charset val="238"/>
        <scheme val="minor"/>
      </rPr>
      <t>12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</si>
  <si>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13</t>
    </r>
  </si>
  <si>
    <r>
      <t>Skóre</t>
    </r>
    <r>
      <rPr>
        <b/>
        <sz val="8"/>
        <color theme="0"/>
        <rFont val="Calibri"/>
        <family val="2"/>
        <charset val="238"/>
        <scheme val="minor"/>
      </rPr>
      <t>14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</si>
  <si>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15</t>
    </r>
  </si>
  <si>
    <r>
      <t>Skóre</t>
    </r>
    <r>
      <rPr>
        <b/>
        <sz val="11"/>
        <color theme="0"/>
        <rFont val="Calibri"/>
        <family val="2"/>
        <charset val="238"/>
        <scheme val="minor"/>
      </rPr>
      <t>16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</si>
  <si>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17</t>
    </r>
  </si>
  <si>
    <r>
      <t>Skóre</t>
    </r>
    <r>
      <rPr>
        <b/>
        <sz val="8"/>
        <color theme="0"/>
        <rFont val="Calibri"/>
        <family val="2"/>
        <charset val="238"/>
        <scheme val="minor"/>
      </rPr>
      <t>18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</si>
  <si>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19</t>
    </r>
  </si>
  <si>
    <r>
      <t>Skóre</t>
    </r>
    <r>
      <rPr>
        <b/>
        <sz val="8"/>
        <color theme="0"/>
        <rFont val="Calibri"/>
        <family val="2"/>
        <charset val="238"/>
        <scheme val="minor"/>
      </rPr>
      <t>20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</si>
  <si>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21</t>
    </r>
  </si>
  <si>
    <r>
      <t>Skóre</t>
    </r>
    <r>
      <rPr>
        <b/>
        <sz val="8"/>
        <color theme="0"/>
        <rFont val="Calibri"/>
        <family val="2"/>
        <charset val="238"/>
        <scheme val="minor"/>
      </rPr>
      <t>22</t>
    </r>
  </si>
  <si>
    <r>
      <t>Počet platných odpovědí</t>
    </r>
    <r>
      <rPr>
        <b/>
        <sz val="11"/>
        <color theme="0"/>
        <rFont val="Calibri"/>
        <family val="2"/>
        <charset val="238"/>
        <scheme val="minor"/>
      </rPr>
      <t>23</t>
    </r>
  </si>
  <si>
    <t>Věk do 40 let</t>
  </si>
  <si>
    <t>Věk 41 let a více</t>
  </si>
  <si>
    <t>Úvazek: Plný</t>
  </si>
  <si>
    <t>Úvazek: Částečný</t>
  </si>
  <si>
    <t>Faktor celkové klima školy</t>
  </si>
  <si>
    <t>faktor_prostredi_skoly</t>
  </si>
  <si>
    <t>faktor_oceneni_ze_stray_zaku</t>
  </si>
  <si>
    <t>faktor_Spokojenost_procesy</t>
  </si>
  <si>
    <t>faktor_spokojenost_ve_skole</t>
  </si>
  <si>
    <t>faktor_spatne_vztahy</t>
  </si>
  <si>
    <t>faktor_vybaveni</t>
  </si>
  <si>
    <t>faktor_angazovanost</t>
  </si>
  <si>
    <t>faktor_frustrace</t>
  </si>
  <si>
    <t>faktor_pevnostvedeni</t>
  </si>
  <si>
    <t>faktor_podporavedenim</t>
  </si>
  <si>
    <t>faktor_pratelskevztahy</t>
  </si>
  <si>
    <t>Jaký je Váš věk</t>
  </si>
  <si>
    <t>do 40 let</t>
  </si>
  <si>
    <t>41 let a více</t>
  </si>
  <si>
    <t>Jaký úvazkek máte na škole</t>
  </si>
  <si>
    <t>Plný</t>
  </si>
  <si>
    <t>Částečný</t>
  </si>
  <si>
    <t>Špatné vztahy</t>
  </si>
  <si>
    <t>Jsi:</t>
  </si>
  <si>
    <t>Chlapec</t>
  </si>
  <si>
    <t>Dívka</t>
  </si>
  <si>
    <t>Jsi z Ukrajiny?</t>
  </si>
  <si>
    <t>Ano</t>
  </si>
  <si>
    <t>Ne</t>
  </si>
  <si>
    <t>škola</t>
  </si>
  <si>
    <t>Výběr skupiny:</t>
  </si>
  <si>
    <t>Všechny školy Praha 13 - všichni žáci</t>
  </si>
  <si>
    <t>Základní škola s rozšířenou výukou jazyků,  Bronzová 2027</t>
  </si>
  <si>
    <t>Fakultní základní škola při Pedagogické fakultě UK,  Brdičkova 1878</t>
  </si>
  <si>
    <t>Fakultní základní škola Pedagogické fakulty UK,  Trávníčkova 1744</t>
  </si>
  <si>
    <t>Základní škola,  Mohylová 1963</t>
  </si>
  <si>
    <t>Základní škola,  Janského 2189</t>
  </si>
  <si>
    <t>Fakultní základní škola Pedagogické fakulty UK,  Mezi Školami 2322</t>
  </si>
  <si>
    <t>Základní škola,  Kuncova 1580</t>
  </si>
  <si>
    <t>Základní škola,  Mládí 135</t>
  </si>
  <si>
    <t>Fakultní základní škola profesora Otokara Chlupa Pedagogické fakulty UK,  Fingerova 2186</t>
  </si>
  <si>
    <t>Základní škola,  Klausova 2450</t>
  </si>
  <si>
    <t xml:space="preserve">Všechny školy Praha 13 - všichni </t>
  </si>
  <si>
    <t>Všechny školy Praha 13 - všichni rodiče</t>
  </si>
  <si>
    <t>Výběr skupiny</t>
  </si>
  <si>
    <t>Všechny školy Praha 13 - všichni učitelé</t>
  </si>
  <si>
    <t>Hodnotí učitelé:</t>
  </si>
  <si>
    <t>Hodnotí skupina rodičů:</t>
  </si>
  <si>
    <r>
      <t xml:space="preserve">Podpora </t>
    </r>
    <r>
      <rPr>
        <b/>
        <sz val="11"/>
        <color rgb="FF0070C0"/>
        <rFont val="Calibri"/>
        <family val="2"/>
        <charset val="238"/>
        <scheme val="minor"/>
      </rPr>
      <t>sboru vedením školy</t>
    </r>
  </si>
  <si>
    <t>ŽÁCI</t>
  </si>
  <si>
    <t>RODIČE</t>
  </si>
  <si>
    <t>Porovnání výsledků za žáky a rodiče</t>
  </si>
  <si>
    <t>Vyberte školu ze seznamu</t>
  </si>
  <si>
    <t>Vyberte skupinu ze seznamu</t>
  </si>
  <si>
    <t>Hodnotí skupina žáků:</t>
  </si>
  <si>
    <t>Online komunikace (% kladného hodnocení)</t>
  </si>
  <si>
    <t>Začlenění Ukrajinských žáků</t>
  </si>
  <si>
    <t>Mám možnost se při delší absenci /nemoci připojit do výuky online.</t>
  </si>
  <si>
    <t>Učitelé pro zadávání práce (domácích úkolů, referátů) využívají online prostředí např. Google classroom/bakaláři/škola online)</t>
  </si>
  <si>
    <t>Row N %</t>
  </si>
  <si>
    <t>Mají děti možnost se při delší absenci /nemoci připojit do výuky online?</t>
  </si>
  <si>
    <t>Využíváte  online prostředí pro zadávání práce (domácích úkolů, referátů)?&lt;br/&gt;&lt;i&gt; např. Google classroom/bakaláři/škola online?&lt;/i&gt;</t>
  </si>
  <si>
    <t>Využívají učitelé pro zadávání práce (domácích úkolů, referátů) online prostředí? např. Google classroom/bakaláři/škola online?</t>
  </si>
  <si>
    <t>čím nižší hodnocení, tím lépe</t>
  </si>
  <si>
    <t>Faktory vycházejí z výpočtů průměrů položek, které do něj vstupují. Čím vyšší hodnota, tím hodnocené lépe. U vybraných faktorů je žádoucé co nejnižší hodnocení</t>
  </si>
  <si>
    <t>Možnost online výuky při  nepřítomnosti</t>
  </si>
  <si>
    <t>Hodnocení učitelského sboru učiteli</t>
  </si>
  <si>
    <t>Hodnocení klima školy učiteli</t>
  </si>
  <si>
    <t>Klima školy - hodnotící škála</t>
  </si>
  <si>
    <t>Klima učitelského sboru  - hodnotící škála</t>
  </si>
  <si>
    <t>1 = často, 4 = zřídka</t>
  </si>
  <si>
    <t>1=nesouhlas, 4 = souhlas</t>
  </si>
  <si>
    <t>Klima třídy - hodnotící škála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</si>
</sst>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.00"/>
    <numFmt numFmtId="165" formatCode="###0"/>
    <numFmt numFmtId="166" formatCode="0.0"/>
    <numFmt numFmtId="167" formatCode="###0.0%"/>
    <numFmt numFmtId="168" formatCode="###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b/>
      <sz val="8"/>
      <color theme="4" tint="-0.249977111117893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i/>
      <sz val="11"/>
      <color theme="4" tint="-0.249977111117893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theme="4"/>
      <name val="Calibri"/>
      <family val="2"/>
      <charset val="238"/>
      <scheme val="minor"/>
    </font>
    <font>
      <b/>
      <i/>
      <sz val="11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FFE1"/>
        <bgColor indexed="64"/>
      </patternFill>
    </fill>
  </fills>
  <borders count="6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2" borderId="14"/>
    <xf numFmtId="0" fontId="4" fillId="2" borderId="14"/>
    <xf numFmtId="0" fontId="21" fillId="2" borderId="14"/>
    <xf numFmtId="0" fontId="21" fillId="2" borderId="14"/>
    <xf numFmtId="0" fontId="21" fillId="2" borderId="14"/>
    <xf numFmtId="0" fontId="21" fillId="2" borderId="14"/>
    <xf numFmtId="0" fontId="25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18" fillId="2" borderId="14"/>
  </cellStyleXfs>
  <cellXfs count="397">
    <xf numFmtId="0" fontId="0" fillId="0" borderId="0" xfId="0"/>
    <xf numFmtId="0" fontId="3" fillId="2" borderId="10" xfId="10" applyFont="1" applyFill="1" applyBorder="1" applyAlignment="1">
      <alignment horizontal="center" wrapText="1"/>
    </xf>
    <xf numFmtId="0" fontId="3" fillId="2" borderId="11" xfId="11" applyFont="1" applyFill="1" applyBorder="1" applyAlignment="1">
      <alignment horizontal="center" wrapText="1"/>
    </xf>
    <xf numFmtId="0" fontId="3" fillId="2" borderId="12" xfId="12" applyFont="1" applyFill="1" applyBorder="1" applyAlignment="1">
      <alignment horizontal="center" wrapText="1"/>
    </xf>
    <xf numFmtId="0" fontId="3" fillId="2" borderId="1" xfId="13" applyFont="1" applyFill="1" applyBorder="1" applyAlignment="1">
      <alignment horizontal="left" vertical="top" wrapText="1"/>
    </xf>
    <xf numFmtId="0" fontId="3" fillId="2" borderId="14" xfId="19" applyFont="1" applyFill="1" applyBorder="1" applyAlignment="1">
      <alignment horizontal="left" vertical="top" wrapText="1"/>
    </xf>
    <xf numFmtId="0" fontId="3" fillId="2" borderId="15" xfId="20" applyFont="1" applyFill="1" applyBorder="1" applyAlignment="1">
      <alignment horizontal="left" vertical="top" wrapText="1"/>
    </xf>
    <xf numFmtId="0" fontId="3" fillId="2" borderId="15" xfId="21" applyFont="1" applyFill="1" applyBorder="1" applyAlignment="1">
      <alignment horizontal="left" vertical="top"/>
    </xf>
    <xf numFmtId="0" fontId="3" fillId="2" borderId="6" xfId="23" applyFont="1" applyFill="1" applyBorder="1" applyAlignment="1">
      <alignment horizontal="left" vertical="top" wrapText="1"/>
    </xf>
    <xf numFmtId="164" fontId="3" fillId="2" borderId="16" xfId="24" applyNumberFormat="1" applyFont="1" applyFill="1" applyBorder="1" applyAlignment="1">
      <alignment horizontal="right" vertical="center"/>
    </xf>
    <xf numFmtId="165" fontId="3" fillId="2" borderId="17" xfId="25" applyNumberFormat="1" applyFont="1" applyFill="1" applyBorder="1" applyAlignment="1">
      <alignment horizontal="right" vertical="center"/>
    </xf>
    <xf numFmtId="164" fontId="3" fillId="2" borderId="17" xfId="26" applyNumberFormat="1" applyFont="1" applyFill="1" applyBorder="1" applyAlignment="1">
      <alignment horizontal="right" vertical="center"/>
    </xf>
    <xf numFmtId="165" fontId="3" fillId="2" borderId="18" xfId="27" applyNumberFormat="1" applyFont="1" applyFill="1" applyBorder="1" applyAlignment="1">
      <alignment horizontal="right" vertical="center"/>
    </xf>
    <xf numFmtId="164" fontId="3" fillId="2" borderId="19" xfId="28" applyNumberFormat="1" applyFont="1" applyFill="1" applyBorder="1" applyAlignment="1">
      <alignment horizontal="right" vertical="center"/>
    </xf>
    <xf numFmtId="165" fontId="3" fillId="2" borderId="20" xfId="29" applyNumberFormat="1" applyFont="1" applyFill="1" applyBorder="1" applyAlignment="1">
      <alignment horizontal="right" vertical="center"/>
    </xf>
    <xf numFmtId="164" fontId="3" fillId="2" borderId="20" xfId="30" applyNumberFormat="1" applyFont="1" applyFill="1" applyBorder="1" applyAlignment="1">
      <alignment horizontal="right" vertical="center"/>
    </xf>
    <xf numFmtId="165" fontId="3" fillId="2" borderId="21" xfId="31" applyNumberFormat="1" applyFont="1" applyFill="1" applyBorder="1" applyAlignment="1">
      <alignment horizontal="right" vertical="center"/>
    </xf>
    <xf numFmtId="0" fontId="3" fillId="2" borderId="20" xfId="32" applyFont="1" applyFill="1" applyBorder="1" applyAlignment="1">
      <alignment horizontal="right" vertical="center"/>
    </xf>
    <xf numFmtId="0" fontId="3" fillId="2" borderId="19" xfId="33" applyFont="1" applyFill="1" applyBorder="1" applyAlignment="1">
      <alignment horizontal="right" vertical="center"/>
    </xf>
    <xf numFmtId="164" fontId="3" fillId="2" borderId="22" xfId="34" applyNumberFormat="1" applyFont="1" applyFill="1" applyBorder="1" applyAlignment="1">
      <alignment horizontal="right" vertical="center"/>
    </xf>
    <xf numFmtId="165" fontId="3" fillId="2" borderId="23" xfId="35" applyNumberFormat="1" applyFont="1" applyFill="1" applyBorder="1" applyAlignment="1">
      <alignment horizontal="right" vertical="center"/>
    </xf>
    <xf numFmtId="164" fontId="3" fillId="2" borderId="23" xfId="36" applyNumberFormat="1" applyFont="1" applyFill="1" applyBorder="1" applyAlignment="1">
      <alignment horizontal="right" vertical="center"/>
    </xf>
    <xf numFmtId="165" fontId="3" fillId="2" borderId="24" xfId="37" applyNumberFormat="1" applyFont="1" applyFill="1" applyBorder="1" applyAlignment="1">
      <alignment horizontal="right" vertical="center"/>
    </xf>
    <xf numFmtId="0" fontId="3" fillId="2" borderId="2" xfId="13" applyFont="1" applyFill="1" applyBorder="1" applyAlignment="1">
      <alignment horizontal="left" vertical="top" wrapText="1"/>
    </xf>
    <xf numFmtId="0" fontId="3" fillId="2" borderId="14" xfId="17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wrapText="1"/>
    </xf>
    <xf numFmtId="0" fontId="3" fillId="2" borderId="2" xfId="1" applyFont="1" applyFill="1" applyBorder="1" applyAlignment="1">
      <alignment wrapText="1"/>
    </xf>
    <xf numFmtId="0" fontId="3" fillId="2" borderId="2" xfId="2" applyFont="1" applyFill="1" applyBorder="1" applyAlignment="1">
      <alignment wrapText="1"/>
    </xf>
    <xf numFmtId="0" fontId="3" fillId="2" borderId="3" xfId="3" applyFont="1" applyFill="1" applyBorder="1" applyAlignment="1">
      <alignment wrapText="1"/>
    </xf>
    <xf numFmtId="0" fontId="3" fillId="2" borderId="4" xfId="4" applyFont="1" applyFill="1" applyBorder="1" applyAlignment="1">
      <alignment wrapText="1"/>
    </xf>
    <xf numFmtId="0" fontId="3" fillId="2" borderId="5" xfId="4" applyFont="1" applyFill="1" applyBorder="1" applyAlignment="1">
      <alignment wrapText="1"/>
    </xf>
    <xf numFmtId="0" fontId="3" fillId="2" borderId="5" xfId="5" applyFont="1" applyFill="1" applyBorder="1" applyAlignment="1">
      <alignment wrapText="1"/>
    </xf>
    <xf numFmtId="0" fontId="3" fillId="2" borderId="6" xfId="6" applyFont="1" applyFill="1" applyBorder="1" applyAlignment="1">
      <alignment wrapText="1"/>
    </xf>
    <xf numFmtId="0" fontId="3" fillId="2" borderId="14" xfId="19" applyFont="1" applyFill="1" applyBorder="1" applyAlignment="1">
      <alignment vertical="top" wrapText="1"/>
    </xf>
    <xf numFmtId="0" fontId="3" fillId="2" borderId="5" xfId="22" applyFont="1" applyFill="1" applyBorder="1" applyAlignment="1">
      <alignment vertical="top" wrapText="1"/>
    </xf>
    <xf numFmtId="0" fontId="8" fillId="4" borderId="25" xfId="0" applyFont="1" applyFill="1" applyBorder="1" applyAlignment="1">
      <alignment vertical="center" wrapText="1"/>
    </xf>
    <xf numFmtId="0" fontId="3" fillId="2" borderId="13" xfId="17" applyFont="1" applyFill="1" applyBorder="1" applyAlignment="1">
      <alignment vertical="top" wrapText="1"/>
    </xf>
    <xf numFmtId="0" fontId="0" fillId="0" borderId="14" xfId="0" applyBorder="1"/>
    <xf numFmtId="2" fontId="0" fillId="0" borderId="25" xfId="0" applyNumberFormat="1" applyBorder="1"/>
    <xf numFmtId="1" fontId="0" fillId="0" borderId="25" xfId="0" applyNumberFormat="1" applyBorder="1"/>
    <xf numFmtId="0" fontId="0" fillId="5" borderId="0" xfId="0" applyFill="1"/>
    <xf numFmtId="164" fontId="3" fillId="2" borderId="19" xfId="34" applyNumberFormat="1" applyFont="1" applyFill="1" applyBorder="1" applyAlignment="1">
      <alignment horizontal="right" vertical="center"/>
    </xf>
    <xf numFmtId="0" fontId="13" fillId="5" borderId="25" xfId="0" applyFont="1" applyFill="1" applyBorder="1" applyAlignment="1">
      <alignment vertical="center" wrapText="1"/>
    </xf>
    <xf numFmtId="0" fontId="14" fillId="5" borderId="25" xfId="0" applyFont="1" applyFill="1" applyBorder="1" applyAlignment="1">
      <alignment vertical="center" wrapText="1"/>
    </xf>
    <xf numFmtId="0" fontId="8" fillId="3" borderId="25" xfId="0" applyFont="1" applyFill="1" applyBorder="1" applyAlignment="1">
      <alignment vertical="center" wrapText="1"/>
    </xf>
    <xf numFmtId="0" fontId="15" fillId="4" borderId="25" xfId="0" applyFont="1" applyFill="1" applyBorder="1" applyAlignment="1">
      <alignment vertical="center" wrapText="1"/>
    </xf>
    <xf numFmtId="2" fontId="16" fillId="5" borderId="25" xfId="0" applyNumberFormat="1" applyFont="1" applyFill="1" applyBorder="1"/>
    <xf numFmtId="2" fontId="17" fillId="3" borderId="25" xfId="0" applyNumberFormat="1" applyFont="1" applyFill="1" applyBorder="1"/>
    <xf numFmtId="1" fontId="17" fillId="0" borderId="25" xfId="0" applyNumberFormat="1" applyFont="1" applyBorder="1"/>
    <xf numFmtId="0" fontId="18" fillId="2" borderId="14" xfId="38"/>
    <xf numFmtId="0" fontId="19" fillId="2" borderId="39" xfId="38" applyFont="1" applyBorder="1" applyAlignment="1">
      <alignment horizontal="center" wrapText="1"/>
    </xf>
    <xf numFmtId="0" fontId="19" fillId="2" borderId="40" xfId="38" applyFont="1" applyBorder="1" applyAlignment="1">
      <alignment horizontal="center" wrapText="1"/>
    </xf>
    <xf numFmtId="0" fontId="19" fillId="2" borderId="41" xfId="38" applyFont="1" applyBorder="1" applyAlignment="1">
      <alignment horizontal="center" wrapText="1"/>
    </xf>
    <xf numFmtId="0" fontId="19" fillId="2" borderId="30" xfId="38" applyFont="1" applyBorder="1" applyAlignment="1">
      <alignment horizontal="left" vertical="top" wrapText="1"/>
    </xf>
    <xf numFmtId="164" fontId="19" fillId="2" borderId="42" xfId="38" applyNumberFormat="1" applyFont="1" applyBorder="1" applyAlignment="1">
      <alignment horizontal="right" vertical="center"/>
    </xf>
    <xf numFmtId="165" fontId="19" fillId="2" borderId="43" xfId="38" applyNumberFormat="1" applyFont="1" applyBorder="1" applyAlignment="1">
      <alignment horizontal="right" vertical="center"/>
    </xf>
    <xf numFmtId="164" fontId="19" fillId="2" borderId="43" xfId="38" applyNumberFormat="1" applyFont="1" applyBorder="1" applyAlignment="1">
      <alignment horizontal="right" vertical="center"/>
    </xf>
    <xf numFmtId="165" fontId="19" fillId="2" borderId="44" xfId="38" applyNumberFormat="1" applyFont="1" applyBorder="1" applyAlignment="1">
      <alignment horizontal="right" vertical="center"/>
    </xf>
    <xf numFmtId="0" fontId="19" fillId="2" borderId="14" xfId="38" applyFont="1" applyAlignment="1">
      <alignment horizontal="left" vertical="top" wrapText="1"/>
    </xf>
    <xf numFmtId="0" fontId="19" fillId="2" borderId="46" xfId="38" applyFont="1" applyBorder="1" applyAlignment="1">
      <alignment horizontal="left" vertical="top" wrapText="1"/>
    </xf>
    <xf numFmtId="164" fontId="19" fillId="2" borderId="47" xfId="38" applyNumberFormat="1" applyFont="1" applyBorder="1" applyAlignment="1">
      <alignment horizontal="right" vertical="center"/>
    </xf>
    <xf numFmtId="165" fontId="19" fillId="2" borderId="48" xfId="38" applyNumberFormat="1" applyFont="1" applyBorder="1" applyAlignment="1">
      <alignment horizontal="right" vertical="center"/>
    </xf>
    <xf numFmtId="164" fontId="19" fillId="2" borderId="48" xfId="38" applyNumberFormat="1" applyFont="1" applyBorder="1" applyAlignment="1">
      <alignment horizontal="right" vertical="center"/>
    </xf>
    <xf numFmtId="165" fontId="19" fillId="2" borderId="49" xfId="38" applyNumberFormat="1" applyFont="1" applyBorder="1" applyAlignment="1">
      <alignment horizontal="right" vertical="center"/>
    </xf>
    <xf numFmtId="0" fontId="19" fillId="2" borderId="48" xfId="38" applyFont="1" applyBorder="1" applyAlignment="1">
      <alignment horizontal="right" vertical="center"/>
    </xf>
    <xf numFmtId="0" fontId="19" fillId="2" borderId="47" xfId="38" applyFont="1" applyBorder="1" applyAlignment="1">
      <alignment horizontal="right" vertical="center"/>
    </xf>
    <xf numFmtId="0" fontId="19" fillId="2" borderId="14" xfId="38" applyFont="1" applyAlignment="1">
      <alignment vertical="top" wrapText="1"/>
    </xf>
    <xf numFmtId="2" fontId="20" fillId="3" borderId="25" xfId="0" applyNumberFormat="1" applyFont="1" applyFill="1" applyBorder="1"/>
    <xf numFmtId="0" fontId="15" fillId="5" borderId="27" xfId="0" applyFont="1" applyFill="1" applyBorder="1" applyAlignment="1">
      <alignment wrapText="1"/>
    </xf>
    <xf numFmtId="0" fontId="15" fillId="5" borderId="28" xfId="0" applyFont="1" applyFill="1" applyBorder="1" applyAlignment="1">
      <alignment wrapText="1"/>
    </xf>
    <xf numFmtId="0" fontId="0" fillId="0" borderId="25" xfId="0" applyBorder="1"/>
    <xf numFmtId="0" fontId="7" fillId="0" borderId="26" xfId="0" applyFont="1" applyBorder="1" applyAlignment="1">
      <alignment wrapText="1"/>
    </xf>
    <xf numFmtId="0" fontId="21" fillId="2" borderId="14" xfId="40"/>
    <xf numFmtId="0" fontId="22" fillId="2" borderId="39" xfId="40" applyFont="1" applyBorder="1" applyAlignment="1">
      <alignment horizontal="center" wrapText="1"/>
    </xf>
    <xf numFmtId="0" fontId="22" fillId="2" borderId="40" xfId="40" applyFont="1" applyBorder="1" applyAlignment="1">
      <alignment horizontal="center" wrapText="1"/>
    </xf>
    <xf numFmtId="0" fontId="22" fillId="2" borderId="41" xfId="40" applyFont="1" applyBorder="1" applyAlignment="1">
      <alignment horizontal="center" wrapText="1"/>
    </xf>
    <xf numFmtId="0" fontId="22" fillId="2" borderId="30" xfId="40" applyFont="1" applyBorder="1" applyAlignment="1">
      <alignment horizontal="left" vertical="top" wrapText="1"/>
    </xf>
    <xf numFmtId="164" fontId="22" fillId="2" borderId="42" xfId="40" applyNumberFormat="1" applyFont="1" applyBorder="1" applyAlignment="1">
      <alignment horizontal="right" vertical="center"/>
    </xf>
    <xf numFmtId="165" fontId="22" fillId="2" borderId="43" xfId="40" applyNumberFormat="1" applyFont="1" applyBorder="1" applyAlignment="1">
      <alignment horizontal="right" vertical="center"/>
    </xf>
    <xf numFmtId="164" fontId="22" fillId="2" borderId="43" xfId="40" applyNumberFormat="1" applyFont="1" applyBorder="1" applyAlignment="1">
      <alignment horizontal="right" vertical="center"/>
    </xf>
    <xf numFmtId="165" fontId="22" fillId="2" borderId="44" xfId="40" applyNumberFormat="1" applyFont="1" applyBorder="1" applyAlignment="1">
      <alignment horizontal="right" vertical="center"/>
    </xf>
    <xf numFmtId="0" fontId="22" fillId="2" borderId="14" xfId="40" applyFont="1" applyAlignment="1">
      <alignment horizontal="left" vertical="top" wrapText="1"/>
    </xf>
    <xf numFmtId="164" fontId="22" fillId="2" borderId="47" xfId="40" applyNumberFormat="1" applyFont="1" applyBorder="1" applyAlignment="1">
      <alignment horizontal="right" vertical="center"/>
    </xf>
    <xf numFmtId="165" fontId="22" fillId="2" borderId="48" xfId="40" applyNumberFormat="1" applyFont="1" applyBorder="1" applyAlignment="1">
      <alignment horizontal="right" vertical="center"/>
    </xf>
    <xf numFmtId="164" fontId="22" fillId="2" borderId="48" xfId="40" applyNumberFormat="1" applyFont="1" applyBorder="1" applyAlignment="1">
      <alignment horizontal="right" vertical="center"/>
    </xf>
    <xf numFmtId="165" fontId="22" fillId="2" borderId="49" xfId="40" applyNumberFormat="1" applyFont="1" applyBorder="1" applyAlignment="1">
      <alignment horizontal="right" vertical="center"/>
    </xf>
    <xf numFmtId="164" fontId="22" fillId="2" borderId="50" xfId="40" applyNumberFormat="1" applyFont="1" applyBorder="1" applyAlignment="1">
      <alignment horizontal="right" vertical="center"/>
    </xf>
    <xf numFmtId="165" fontId="22" fillId="2" borderId="51" xfId="40" applyNumberFormat="1" applyFont="1" applyBorder="1" applyAlignment="1">
      <alignment horizontal="right" vertical="center"/>
    </xf>
    <xf numFmtId="164" fontId="22" fillId="2" borderId="51" xfId="40" applyNumberFormat="1" applyFont="1" applyBorder="1" applyAlignment="1">
      <alignment horizontal="right" vertical="center"/>
    </xf>
    <xf numFmtId="165" fontId="22" fillId="2" borderId="52" xfId="40" applyNumberFormat="1" applyFont="1" applyBorder="1" applyAlignment="1">
      <alignment horizontal="right" vertical="center"/>
    </xf>
    <xf numFmtId="0" fontId="22" fillId="2" borderId="30" xfId="40" applyFont="1" applyBorder="1" applyAlignment="1">
      <alignment horizontal="left" wrapText="1"/>
    </xf>
    <xf numFmtId="0" fontId="22" fillId="2" borderId="31" xfId="40" applyFont="1" applyBorder="1" applyAlignment="1">
      <alignment horizontal="left" wrapText="1"/>
    </xf>
    <xf numFmtId="0" fontId="22" fillId="2" borderId="32" xfId="40" applyFont="1" applyBorder="1" applyAlignment="1">
      <alignment horizontal="left" wrapText="1"/>
    </xf>
    <xf numFmtId="0" fontId="22" fillId="2" borderId="33" xfId="40" applyFont="1" applyBorder="1" applyAlignment="1">
      <alignment horizontal="center" wrapText="1"/>
    </xf>
    <xf numFmtId="0" fontId="22" fillId="2" borderId="34" xfId="40" applyFont="1" applyBorder="1" applyAlignment="1">
      <alignment horizontal="center" wrapText="1"/>
    </xf>
    <xf numFmtId="0" fontId="22" fillId="2" borderId="35" xfId="40" applyFont="1" applyBorder="1" applyAlignment="1">
      <alignment horizontal="center" wrapText="1"/>
    </xf>
    <xf numFmtId="0" fontId="22" fillId="2" borderId="36" xfId="40" applyFont="1" applyBorder="1" applyAlignment="1">
      <alignment horizontal="left" wrapText="1"/>
    </xf>
    <xf numFmtId="0" fontId="22" fillId="2" borderId="37" xfId="40" applyFont="1" applyBorder="1" applyAlignment="1">
      <alignment horizontal="left" wrapText="1"/>
    </xf>
    <xf numFmtId="0" fontId="22" fillId="2" borderId="38" xfId="40" applyFont="1" applyBorder="1" applyAlignment="1">
      <alignment horizontal="left" wrapText="1"/>
    </xf>
    <xf numFmtId="0" fontId="22" fillId="2" borderId="31" xfId="40" applyFont="1" applyBorder="1" applyAlignment="1">
      <alignment horizontal="left" vertical="top"/>
    </xf>
    <xf numFmtId="0" fontId="22" fillId="2" borderId="31" xfId="40" applyFont="1" applyBorder="1" applyAlignment="1">
      <alignment horizontal="left" vertical="top" wrapText="1"/>
    </xf>
    <xf numFmtId="0" fontId="22" fillId="2" borderId="32" xfId="40" applyFont="1" applyBorder="1" applyAlignment="1">
      <alignment horizontal="left" vertical="top" wrapText="1"/>
    </xf>
    <xf numFmtId="0" fontId="22" fillId="2" borderId="45" xfId="40" applyFont="1" applyBorder="1" applyAlignment="1">
      <alignment horizontal="left" vertical="top" wrapText="1"/>
    </xf>
    <xf numFmtId="0" fontId="22" fillId="2" borderId="37" xfId="40" applyFont="1" applyBorder="1" applyAlignment="1">
      <alignment horizontal="left" vertical="top" wrapText="1"/>
    </xf>
    <xf numFmtId="0" fontId="21" fillId="2" borderId="14" xfId="41"/>
    <xf numFmtId="0" fontId="22" fillId="2" borderId="39" xfId="41" applyFont="1" applyBorder="1" applyAlignment="1">
      <alignment horizontal="center" wrapText="1"/>
    </xf>
    <xf numFmtId="0" fontId="22" fillId="2" borderId="40" xfId="41" applyFont="1" applyBorder="1" applyAlignment="1">
      <alignment horizontal="center" wrapText="1"/>
    </xf>
    <xf numFmtId="0" fontId="22" fillId="2" borderId="41" xfId="41" applyFont="1" applyBorder="1" applyAlignment="1">
      <alignment horizontal="center" wrapText="1"/>
    </xf>
    <xf numFmtId="0" fontId="22" fillId="2" borderId="30" xfId="41" applyFont="1" applyBorder="1" applyAlignment="1">
      <alignment horizontal="left" vertical="top" wrapText="1"/>
    </xf>
    <xf numFmtId="164" fontId="22" fillId="2" borderId="42" xfId="41" applyNumberFormat="1" applyFont="1" applyBorder="1" applyAlignment="1">
      <alignment horizontal="right" vertical="center"/>
    </xf>
    <xf numFmtId="165" fontId="22" fillId="2" borderId="43" xfId="41" applyNumberFormat="1" applyFont="1" applyBorder="1" applyAlignment="1">
      <alignment horizontal="right" vertical="center"/>
    </xf>
    <xf numFmtId="164" fontId="22" fillId="2" borderId="43" xfId="41" applyNumberFormat="1" applyFont="1" applyBorder="1" applyAlignment="1">
      <alignment horizontal="right" vertical="center"/>
    </xf>
    <xf numFmtId="165" fontId="22" fillId="2" borderId="44" xfId="41" applyNumberFormat="1" applyFont="1" applyBorder="1" applyAlignment="1">
      <alignment horizontal="right" vertical="center"/>
    </xf>
    <xf numFmtId="0" fontId="22" fillId="2" borderId="46" xfId="41" applyFont="1" applyBorder="1" applyAlignment="1">
      <alignment horizontal="left" vertical="top" wrapText="1"/>
    </xf>
    <xf numFmtId="164" fontId="22" fillId="2" borderId="47" xfId="41" applyNumberFormat="1" applyFont="1" applyBorder="1" applyAlignment="1">
      <alignment horizontal="right" vertical="center"/>
    </xf>
    <xf numFmtId="165" fontId="22" fillId="2" borderId="48" xfId="41" applyNumberFormat="1" applyFont="1" applyBorder="1" applyAlignment="1">
      <alignment horizontal="right" vertical="center"/>
    </xf>
    <xf numFmtId="164" fontId="22" fillId="2" borderId="48" xfId="41" applyNumberFormat="1" applyFont="1" applyBorder="1" applyAlignment="1">
      <alignment horizontal="right" vertical="center"/>
    </xf>
    <xf numFmtId="165" fontId="22" fillId="2" borderId="49" xfId="41" applyNumberFormat="1" applyFont="1" applyBorder="1" applyAlignment="1">
      <alignment horizontal="right" vertical="center"/>
    </xf>
    <xf numFmtId="0" fontId="22" fillId="2" borderId="46" xfId="41" applyFont="1" applyBorder="1" applyAlignment="1">
      <alignment horizontal="left" vertical="top"/>
    </xf>
    <xf numFmtId="0" fontId="22" fillId="2" borderId="48" xfId="41" applyFont="1" applyBorder="1" applyAlignment="1">
      <alignment horizontal="right" vertical="center"/>
    </xf>
    <xf numFmtId="0" fontId="22" fillId="2" borderId="47" xfId="41" applyFont="1" applyBorder="1" applyAlignment="1">
      <alignment horizontal="right" vertical="center"/>
    </xf>
    <xf numFmtId="0" fontId="22" fillId="2" borderId="38" xfId="41" applyFont="1" applyBorder="1" applyAlignment="1">
      <alignment horizontal="left" vertical="top" wrapText="1"/>
    </xf>
    <xf numFmtId="164" fontId="22" fillId="2" borderId="50" xfId="41" applyNumberFormat="1" applyFont="1" applyBorder="1" applyAlignment="1">
      <alignment horizontal="right" vertical="center"/>
    </xf>
    <xf numFmtId="165" fontId="22" fillId="2" borderId="51" xfId="41" applyNumberFormat="1" applyFont="1" applyBorder="1" applyAlignment="1">
      <alignment horizontal="right" vertical="center"/>
    </xf>
    <xf numFmtId="164" fontId="22" fillId="2" borderId="51" xfId="41" applyNumberFormat="1" applyFont="1" applyBorder="1" applyAlignment="1">
      <alignment horizontal="right" vertical="center"/>
    </xf>
    <xf numFmtId="165" fontId="22" fillId="2" borderId="52" xfId="41" applyNumberFormat="1" applyFont="1" applyBorder="1" applyAlignment="1">
      <alignment horizontal="right" vertical="center"/>
    </xf>
    <xf numFmtId="0" fontId="22" fillId="2" borderId="45" xfId="41" applyFont="1" applyBorder="1" applyAlignment="1">
      <alignment vertical="top" wrapText="1"/>
    </xf>
    <xf numFmtId="0" fontId="22" fillId="2" borderId="36" xfId="41" applyFont="1" applyBorder="1" applyAlignment="1">
      <alignment vertical="top" wrapText="1"/>
    </xf>
    <xf numFmtId="0" fontId="22" fillId="2" borderId="14" xfId="41" applyFont="1" applyAlignment="1">
      <alignment vertical="top" wrapText="1"/>
    </xf>
    <xf numFmtId="0" fontId="22" fillId="2" borderId="31" xfId="41" applyFont="1" applyBorder="1" applyAlignment="1">
      <alignment vertical="top"/>
    </xf>
    <xf numFmtId="0" fontId="13" fillId="3" borderId="25" xfId="0" applyFont="1" applyFill="1" applyBorder="1" applyAlignment="1">
      <alignment vertical="center" wrapText="1"/>
    </xf>
    <xf numFmtId="0" fontId="22" fillId="2" borderId="37" xfId="41" applyFont="1" applyBorder="1" applyAlignment="1">
      <alignment vertical="top" wrapText="1"/>
    </xf>
    <xf numFmtId="2" fontId="0" fillId="0" borderId="0" xfId="0" applyNumberFormat="1"/>
    <xf numFmtId="0" fontId="8" fillId="4" borderId="27" xfId="0" applyFont="1" applyFill="1" applyBorder="1" applyAlignment="1">
      <alignment vertical="center" wrapText="1"/>
    </xf>
    <xf numFmtId="0" fontId="15" fillId="4" borderId="27" xfId="0" applyFont="1" applyFill="1" applyBorder="1" applyAlignment="1">
      <alignment vertical="center" wrapText="1"/>
    </xf>
    <xf numFmtId="0" fontId="22" fillId="2" borderId="50" xfId="41" applyFont="1" applyBorder="1" applyAlignment="1">
      <alignment horizontal="right" vertical="center"/>
    </xf>
    <xf numFmtId="0" fontId="22" fillId="2" borderId="51" xfId="41" applyFont="1" applyBorder="1" applyAlignment="1">
      <alignment horizontal="right" vertical="center"/>
    </xf>
    <xf numFmtId="0" fontId="15" fillId="5" borderId="25" xfId="0" applyFont="1" applyFill="1" applyBorder="1" applyAlignment="1">
      <alignment horizontal="center" wrapText="1"/>
    </xf>
    <xf numFmtId="0" fontId="15" fillId="5" borderId="25" xfId="0" applyFont="1" applyFill="1" applyBorder="1" applyAlignment="1">
      <alignment wrapText="1"/>
    </xf>
    <xf numFmtId="0" fontId="21" fillId="2" borderId="14" xfId="42"/>
    <xf numFmtId="0" fontId="22" fillId="2" borderId="39" xfId="42" applyFont="1" applyBorder="1" applyAlignment="1">
      <alignment horizontal="center" wrapText="1"/>
    </xf>
    <xf numFmtId="0" fontId="22" fillId="2" borderId="40" xfId="42" applyFont="1" applyBorder="1" applyAlignment="1">
      <alignment horizontal="center" wrapText="1"/>
    </xf>
    <xf numFmtId="0" fontId="22" fillId="2" borderId="41" xfId="42" applyFont="1" applyBorder="1" applyAlignment="1">
      <alignment horizontal="center" wrapText="1"/>
    </xf>
    <xf numFmtId="0" fontId="22" fillId="2" borderId="30" xfId="42" applyFont="1" applyBorder="1" applyAlignment="1">
      <alignment horizontal="left" vertical="top" wrapText="1"/>
    </xf>
    <xf numFmtId="0" fontId="22" fillId="2" borderId="32" xfId="42" applyFont="1" applyBorder="1" applyAlignment="1">
      <alignment horizontal="left" vertical="top"/>
    </xf>
    <xf numFmtId="164" fontId="22" fillId="2" borderId="42" xfId="42" applyNumberFormat="1" applyFont="1" applyBorder="1" applyAlignment="1">
      <alignment horizontal="right" vertical="center"/>
    </xf>
    <xf numFmtId="165" fontId="22" fillId="2" borderId="43" xfId="42" applyNumberFormat="1" applyFont="1" applyBorder="1" applyAlignment="1">
      <alignment horizontal="right" vertical="center"/>
    </xf>
    <xf numFmtId="164" fontId="22" fillId="2" borderId="43" xfId="42" applyNumberFormat="1" applyFont="1" applyBorder="1" applyAlignment="1">
      <alignment horizontal="right" vertical="center"/>
    </xf>
    <xf numFmtId="165" fontId="22" fillId="2" borderId="44" xfId="42" applyNumberFormat="1" applyFont="1" applyBorder="1" applyAlignment="1">
      <alignment horizontal="right" vertical="center"/>
    </xf>
    <xf numFmtId="0" fontId="22" fillId="2" borderId="46" xfId="42" applyFont="1" applyBorder="1" applyAlignment="1">
      <alignment horizontal="left" vertical="top" wrapText="1"/>
    </xf>
    <xf numFmtId="164" fontId="22" fillId="2" borderId="47" xfId="42" applyNumberFormat="1" applyFont="1" applyBorder="1" applyAlignment="1">
      <alignment horizontal="right" vertical="center"/>
    </xf>
    <xf numFmtId="165" fontId="22" fillId="2" borderId="48" xfId="42" applyNumberFormat="1" applyFont="1" applyBorder="1" applyAlignment="1">
      <alignment horizontal="right" vertical="center"/>
    </xf>
    <xf numFmtId="164" fontId="22" fillId="2" borderId="48" xfId="42" applyNumberFormat="1" applyFont="1" applyBorder="1" applyAlignment="1">
      <alignment horizontal="right" vertical="center"/>
    </xf>
    <xf numFmtId="165" fontId="22" fillId="2" borderId="49" xfId="42" applyNumberFormat="1" applyFont="1" applyBorder="1" applyAlignment="1">
      <alignment horizontal="right" vertical="center"/>
    </xf>
    <xf numFmtId="0" fontId="22" fillId="2" borderId="48" xfId="42" applyFont="1" applyBorder="1" applyAlignment="1">
      <alignment horizontal="right" vertical="center"/>
    </xf>
    <xf numFmtId="0" fontId="22" fillId="2" borderId="38" xfId="42" applyFont="1" applyBorder="1" applyAlignment="1">
      <alignment horizontal="left" vertical="top" wrapText="1"/>
    </xf>
    <xf numFmtId="164" fontId="22" fillId="2" borderId="50" xfId="42" applyNumberFormat="1" applyFont="1" applyBorder="1" applyAlignment="1">
      <alignment horizontal="right" vertical="center"/>
    </xf>
    <xf numFmtId="165" fontId="22" fillId="2" borderId="51" xfId="42" applyNumberFormat="1" applyFont="1" applyBorder="1" applyAlignment="1">
      <alignment horizontal="right" vertical="center"/>
    </xf>
    <xf numFmtId="164" fontId="22" fillId="2" borderId="51" xfId="42" applyNumberFormat="1" applyFont="1" applyBorder="1" applyAlignment="1">
      <alignment horizontal="right" vertical="center"/>
    </xf>
    <xf numFmtId="165" fontId="22" fillId="2" borderId="52" xfId="42" applyNumberFormat="1" applyFont="1" applyBorder="1" applyAlignment="1">
      <alignment horizontal="right" vertical="center"/>
    </xf>
    <xf numFmtId="0" fontId="22" fillId="2" borderId="34" xfId="43" applyFont="1" applyBorder="1" applyAlignment="1">
      <alignment horizontal="center" wrapText="1"/>
    </xf>
    <xf numFmtId="0" fontId="22" fillId="2" borderId="39" xfId="43" applyFont="1" applyBorder="1" applyAlignment="1">
      <alignment horizontal="center" wrapText="1"/>
    </xf>
    <xf numFmtId="0" fontId="22" fillId="2" borderId="40" xfId="43" applyFont="1" applyBorder="1" applyAlignment="1">
      <alignment horizontal="center" wrapText="1"/>
    </xf>
    <xf numFmtId="0" fontId="22" fillId="2" borderId="41" xfId="43" applyFont="1" applyBorder="1" applyAlignment="1">
      <alignment horizontal="center" wrapText="1"/>
    </xf>
    <xf numFmtId="0" fontId="22" fillId="2" borderId="30" xfId="43" applyFont="1" applyBorder="1" applyAlignment="1">
      <alignment horizontal="left" vertical="top" wrapText="1"/>
    </xf>
    <xf numFmtId="0" fontId="22" fillId="2" borderId="32" xfId="43" applyFont="1" applyBorder="1" applyAlignment="1">
      <alignment horizontal="left" vertical="top" wrapText="1"/>
    </xf>
    <xf numFmtId="164" fontId="22" fillId="2" borderId="42" xfId="43" applyNumberFormat="1" applyFont="1" applyBorder="1" applyAlignment="1">
      <alignment horizontal="right" vertical="center"/>
    </xf>
    <xf numFmtId="165" fontId="22" fillId="2" borderId="43" xfId="43" applyNumberFormat="1" applyFont="1" applyBorder="1" applyAlignment="1">
      <alignment horizontal="right" vertical="center"/>
    </xf>
    <xf numFmtId="164" fontId="22" fillId="2" borderId="43" xfId="43" applyNumberFormat="1" applyFont="1" applyBorder="1" applyAlignment="1">
      <alignment horizontal="right" vertical="center"/>
    </xf>
    <xf numFmtId="165" fontId="22" fillId="2" borderId="44" xfId="43" applyNumberFormat="1" applyFont="1" applyBorder="1" applyAlignment="1">
      <alignment horizontal="right" vertical="center"/>
    </xf>
    <xf numFmtId="0" fontId="22" fillId="2" borderId="46" xfId="43" applyFont="1" applyBorder="1" applyAlignment="1">
      <alignment horizontal="left" vertical="top" wrapText="1"/>
    </xf>
    <xf numFmtId="164" fontId="22" fillId="2" borderId="47" xfId="43" applyNumberFormat="1" applyFont="1" applyBorder="1" applyAlignment="1">
      <alignment horizontal="right" vertical="center"/>
    </xf>
    <xf numFmtId="165" fontId="22" fillId="2" borderId="48" xfId="43" applyNumberFormat="1" applyFont="1" applyBorder="1" applyAlignment="1">
      <alignment horizontal="right" vertical="center"/>
    </xf>
    <xf numFmtId="164" fontId="22" fillId="2" borderId="48" xfId="43" applyNumberFormat="1" applyFont="1" applyBorder="1" applyAlignment="1">
      <alignment horizontal="right" vertical="center"/>
    </xf>
    <xf numFmtId="165" fontId="22" fillId="2" borderId="49" xfId="43" applyNumberFormat="1" applyFont="1" applyBorder="1" applyAlignment="1">
      <alignment horizontal="right" vertical="center"/>
    </xf>
    <xf numFmtId="0" fontId="22" fillId="2" borderId="38" xfId="43" applyFont="1" applyBorder="1" applyAlignment="1">
      <alignment horizontal="left" vertical="top" wrapText="1"/>
    </xf>
    <xf numFmtId="0" fontId="22" fillId="2" borderId="50" xfId="43" applyFont="1" applyBorder="1" applyAlignment="1">
      <alignment horizontal="right" vertical="center"/>
    </xf>
    <xf numFmtId="165" fontId="22" fillId="2" borderId="51" xfId="43" applyNumberFormat="1" applyFont="1" applyBorder="1" applyAlignment="1">
      <alignment horizontal="right" vertical="center"/>
    </xf>
    <xf numFmtId="0" fontId="22" fillId="2" borderId="51" xfId="43" applyFont="1" applyBorder="1" applyAlignment="1">
      <alignment horizontal="right" vertical="center"/>
    </xf>
    <xf numFmtId="165" fontId="22" fillId="2" borderId="52" xfId="43" applyNumberFormat="1" applyFont="1" applyBorder="1" applyAlignment="1">
      <alignment horizontal="right" vertical="center"/>
    </xf>
    <xf numFmtId="0" fontId="22" fillId="2" borderId="35" xfId="43" applyFont="1" applyBorder="1" applyAlignment="1">
      <alignment horizontal="center" wrapText="1"/>
    </xf>
    <xf numFmtId="0" fontId="25" fillId="2" borderId="14" xfId="44" applyFill="1" applyBorder="1" applyAlignment="1" applyProtection="1">
      <alignment vertical="center"/>
    </xf>
    <xf numFmtId="166" fontId="17" fillId="0" borderId="25" xfId="0" applyNumberFormat="1" applyFont="1" applyBorder="1"/>
    <xf numFmtId="0" fontId="19" fillId="2" borderId="32" xfId="38" applyFont="1" applyBorder="1" applyAlignment="1">
      <alignment horizontal="left" vertical="top" wrapText="1"/>
    </xf>
    <xf numFmtId="0" fontId="19" fillId="2" borderId="53" xfId="38" applyFont="1" applyBorder="1" applyAlignment="1">
      <alignment horizontal="center" wrapText="1"/>
    </xf>
    <xf numFmtId="0" fontId="19" fillId="2" borderId="54" xfId="38" applyFont="1" applyBorder="1" applyAlignment="1">
      <alignment horizontal="center" wrapText="1"/>
    </xf>
    <xf numFmtId="0" fontId="19" fillId="2" borderId="55" xfId="38" applyFont="1" applyBorder="1" applyAlignment="1">
      <alignment horizontal="center" wrapText="1"/>
    </xf>
    <xf numFmtId="167" fontId="19" fillId="2" borderId="42" xfId="38" applyNumberFormat="1" applyFont="1" applyBorder="1" applyAlignment="1">
      <alignment horizontal="right" vertical="center"/>
    </xf>
    <xf numFmtId="167" fontId="19" fillId="2" borderId="43" xfId="38" applyNumberFormat="1" applyFont="1" applyBorder="1" applyAlignment="1">
      <alignment horizontal="right" vertical="center"/>
    </xf>
    <xf numFmtId="167" fontId="19" fillId="2" borderId="44" xfId="38" applyNumberFormat="1" applyFont="1" applyBorder="1" applyAlignment="1">
      <alignment horizontal="right" vertical="center"/>
    </xf>
    <xf numFmtId="167" fontId="19" fillId="2" borderId="47" xfId="38" applyNumberFormat="1" applyFont="1" applyBorder="1" applyAlignment="1">
      <alignment horizontal="right" vertical="center"/>
    </xf>
    <xf numFmtId="167" fontId="19" fillId="2" borderId="48" xfId="38" applyNumberFormat="1" applyFont="1" applyBorder="1" applyAlignment="1">
      <alignment horizontal="right" vertical="center"/>
    </xf>
    <xf numFmtId="167" fontId="19" fillId="2" borderId="49" xfId="38" applyNumberFormat="1" applyFont="1" applyBorder="1" applyAlignment="1">
      <alignment horizontal="right" vertical="center"/>
    </xf>
    <xf numFmtId="0" fontId="19" fillId="2" borderId="38" xfId="38" applyFont="1" applyBorder="1" applyAlignment="1">
      <alignment horizontal="left" vertical="top" wrapText="1"/>
    </xf>
    <xf numFmtId="167" fontId="19" fillId="2" borderId="50" xfId="38" applyNumberFormat="1" applyFont="1" applyBorder="1" applyAlignment="1">
      <alignment horizontal="right" vertical="center"/>
    </xf>
    <xf numFmtId="167" fontId="19" fillId="2" borderId="51" xfId="38" applyNumberFormat="1" applyFont="1" applyBorder="1" applyAlignment="1">
      <alignment horizontal="right" vertical="center"/>
    </xf>
    <xf numFmtId="167" fontId="19" fillId="2" borderId="52" xfId="38" applyNumberFormat="1" applyFont="1" applyBorder="1" applyAlignment="1">
      <alignment horizontal="right" vertical="center"/>
    </xf>
    <xf numFmtId="0" fontId="19" fillId="2" borderId="32" xfId="38" applyFont="1" applyBorder="1" applyAlignment="1">
      <alignment horizontal="left" vertical="top"/>
    </xf>
    <xf numFmtId="168" fontId="19" fillId="2" borderId="42" xfId="38" applyNumberFormat="1" applyFont="1" applyBorder="1" applyAlignment="1">
      <alignment horizontal="right" vertical="center"/>
    </xf>
    <xf numFmtId="168" fontId="19" fillId="2" borderId="43" xfId="38" applyNumberFormat="1" applyFont="1" applyBorder="1" applyAlignment="1">
      <alignment horizontal="right" vertical="center"/>
    </xf>
    <xf numFmtId="168" fontId="19" fillId="2" borderId="44" xfId="38" applyNumberFormat="1" applyFont="1" applyBorder="1" applyAlignment="1">
      <alignment horizontal="right" vertical="center"/>
    </xf>
    <xf numFmtId="168" fontId="19" fillId="2" borderId="47" xfId="38" applyNumberFormat="1" applyFont="1" applyBorder="1" applyAlignment="1">
      <alignment horizontal="right" vertical="center"/>
    </xf>
    <xf numFmtId="168" fontId="19" fillId="2" borderId="48" xfId="38" applyNumberFormat="1" applyFont="1" applyBorder="1" applyAlignment="1">
      <alignment horizontal="right" vertical="center"/>
    </xf>
    <xf numFmtId="168" fontId="19" fillId="2" borderId="49" xfId="38" applyNumberFormat="1" applyFont="1" applyBorder="1" applyAlignment="1">
      <alignment horizontal="right" vertical="center"/>
    </xf>
    <xf numFmtId="168" fontId="19" fillId="2" borderId="50" xfId="38" applyNumberFormat="1" applyFont="1" applyBorder="1" applyAlignment="1">
      <alignment horizontal="right" vertical="center"/>
    </xf>
    <xf numFmtId="168" fontId="19" fillId="2" borderId="51" xfId="38" applyNumberFormat="1" applyFont="1" applyBorder="1" applyAlignment="1">
      <alignment horizontal="right" vertical="center"/>
    </xf>
    <xf numFmtId="168" fontId="19" fillId="2" borderId="52" xfId="38" applyNumberFormat="1" applyFont="1" applyBorder="1" applyAlignment="1">
      <alignment horizontal="right" vertical="center"/>
    </xf>
    <xf numFmtId="0" fontId="19" fillId="2" borderId="45" xfId="38" applyFont="1" applyBorder="1" applyAlignment="1">
      <alignment vertical="top" wrapText="1"/>
    </xf>
    <xf numFmtId="0" fontId="19" fillId="2" borderId="36" xfId="38" applyFont="1" applyBorder="1" applyAlignment="1">
      <alignment vertical="top" wrapText="1"/>
    </xf>
    <xf numFmtId="0" fontId="18" fillId="2" borderId="14" xfId="46"/>
    <xf numFmtId="0" fontId="19" fillId="2" borderId="45" xfId="46" applyFont="1" applyBorder="1" applyAlignment="1">
      <alignment horizontal="left" vertical="top" wrapText="1"/>
    </xf>
    <xf numFmtId="0" fontId="8" fillId="4" borderId="29" xfId="0" applyFont="1" applyFill="1" applyBorder="1" applyAlignment="1">
      <alignment vertical="center" wrapText="1"/>
    </xf>
    <xf numFmtId="0" fontId="19" fillId="2" borderId="25" xfId="46" applyFont="1" applyBorder="1" applyAlignment="1">
      <alignment wrapText="1"/>
    </xf>
    <xf numFmtId="166" fontId="17" fillId="0" borderId="29" xfId="0" applyNumberFormat="1" applyFont="1" applyBorder="1"/>
    <xf numFmtId="1" fontId="17" fillId="0" borderId="29" xfId="0" applyNumberFormat="1" applyFont="1" applyBorder="1"/>
    <xf numFmtId="166" fontId="17" fillId="0" borderId="29" xfId="0" applyNumberFormat="1" applyFont="1" applyBorder="1" applyAlignment="1">
      <alignment wrapText="1"/>
    </xf>
    <xf numFmtId="0" fontId="19" fillId="2" borderId="14" xfId="38" applyFont="1" applyAlignment="1">
      <alignment horizontal="left" vertical="top" wrapText="1"/>
    </xf>
    <xf numFmtId="0" fontId="19" fillId="2" borderId="34" xfId="38" applyFont="1" applyBorder="1" applyAlignment="1">
      <alignment horizontal="center" wrapText="1"/>
    </xf>
    <xf numFmtId="0" fontId="19" fillId="2" borderId="31" xfId="38" applyFont="1" applyBorder="1" applyAlignment="1">
      <alignment horizontal="left" vertical="top" wrapText="1"/>
    </xf>
    <xf numFmtId="0" fontId="19" fillId="2" borderId="32" xfId="38" applyFont="1" applyBorder="1" applyAlignment="1">
      <alignment horizontal="left" vertical="top" wrapText="1"/>
    </xf>
    <xf numFmtId="0" fontId="19" fillId="2" borderId="35" xfId="38" applyFont="1" applyBorder="1" applyAlignment="1">
      <alignment horizontal="center" wrapText="1"/>
    </xf>
    <xf numFmtId="0" fontId="19" fillId="2" borderId="30" xfId="38" applyFont="1" applyBorder="1" applyAlignment="1">
      <alignment horizontal="left" wrapText="1"/>
    </xf>
    <xf numFmtId="0" fontId="19" fillId="2" borderId="31" xfId="38" applyFont="1" applyBorder="1" applyAlignment="1">
      <alignment horizontal="left" wrapText="1"/>
    </xf>
    <xf numFmtId="0" fontId="19" fillId="2" borderId="32" xfId="38" applyFont="1" applyBorder="1" applyAlignment="1">
      <alignment horizontal="left" wrapText="1"/>
    </xf>
    <xf numFmtId="0" fontId="19" fillId="2" borderId="36" xfId="38" applyFont="1" applyBorder="1" applyAlignment="1">
      <alignment horizontal="left" wrapText="1"/>
    </xf>
    <xf numFmtId="0" fontId="19" fillId="2" borderId="37" xfId="38" applyFont="1" applyBorder="1" applyAlignment="1">
      <alignment horizontal="left" wrapText="1"/>
    </xf>
    <xf numFmtId="0" fontId="19" fillId="2" borderId="38" xfId="38" applyFont="1" applyBorder="1" applyAlignment="1">
      <alignment horizontal="left" wrapText="1"/>
    </xf>
    <xf numFmtId="0" fontId="19" fillId="2" borderId="33" xfId="38" applyFont="1" applyBorder="1" applyAlignment="1">
      <alignment horizontal="center" wrapText="1"/>
    </xf>
    <xf numFmtId="0" fontId="3" fillId="2" borderId="8" xfId="8" applyFont="1" applyFill="1" applyBorder="1" applyAlignment="1">
      <alignment horizontal="center" wrapText="1"/>
    </xf>
    <xf numFmtId="0" fontId="3" fillId="2" borderId="9" xfId="9" applyFont="1" applyFill="1" applyBorder="1" applyAlignment="1">
      <alignment horizontal="center" wrapText="1"/>
    </xf>
    <xf numFmtId="0" fontId="3" fillId="2" borderId="2" xfId="16" applyFont="1" applyFill="1" applyBorder="1" applyAlignment="1">
      <alignment horizontal="left" vertical="top"/>
    </xf>
    <xf numFmtId="0" fontId="3" fillId="2" borderId="2" xfId="14" applyFont="1" applyFill="1" applyBorder="1" applyAlignment="1">
      <alignment horizontal="left" vertical="top" wrapText="1"/>
    </xf>
    <xf numFmtId="0" fontId="3" fillId="2" borderId="3" xfId="15" applyFont="1" applyFill="1" applyBorder="1" applyAlignment="1">
      <alignment horizontal="left" vertical="top" wrapText="1"/>
    </xf>
    <xf numFmtId="0" fontId="3" fillId="2" borderId="7" xfId="7" applyFont="1" applyFill="1" applyBorder="1" applyAlignment="1">
      <alignment horizontal="center" wrapText="1"/>
    </xf>
    <xf numFmtId="0" fontId="19" fillId="2" borderId="45" xfId="38" applyFont="1" applyBorder="1" applyAlignment="1">
      <alignment horizontal="left" wrapText="1"/>
    </xf>
    <xf numFmtId="0" fontId="19" fillId="2" borderId="46" xfId="38" applyFont="1" applyBorder="1" applyAlignment="1">
      <alignment horizontal="left" wrapText="1"/>
    </xf>
    <xf numFmtId="0" fontId="15" fillId="3" borderId="25" xfId="0" applyFont="1" applyFill="1" applyBorder="1" applyAlignment="1">
      <alignment horizontal="center" wrapText="1"/>
    </xf>
    <xf numFmtId="0" fontId="15" fillId="5" borderId="27" xfId="0" applyFont="1" applyFill="1" applyBorder="1" applyAlignment="1">
      <alignment horizontal="center" wrapText="1"/>
    </xf>
    <xf numFmtId="0" fontId="15" fillId="5" borderId="28" xfId="0" applyFont="1" applyFill="1" applyBorder="1" applyAlignment="1">
      <alignment horizont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15" fillId="3" borderId="27" xfId="0" applyFont="1" applyFill="1" applyBorder="1" applyAlignment="1">
      <alignment horizontal="center" wrapText="1"/>
    </xf>
    <xf numFmtId="0" fontId="8" fillId="5" borderId="27" xfId="0" applyFont="1" applyFill="1" applyBorder="1" applyAlignment="1">
      <alignment horizontal="center" wrapText="1"/>
    </xf>
    <xf numFmtId="0" fontId="8" fillId="5" borderId="28" xfId="0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center" wrapText="1"/>
    </xf>
    <xf numFmtId="0" fontId="8" fillId="3" borderId="25" xfId="0" applyFont="1" applyFill="1" applyBorder="1" applyAlignment="1">
      <alignment horizontal="center" wrapText="1"/>
    </xf>
    <xf numFmtId="0" fontId="12" fillId="3" borderId="0" xfId="0" applyFont="1" applyFill="1" applyAlignment="1">
      <alignment horizontal="center"/>
    </xf>
    <xf numFmtId="0" fontId="8" fillId="3" borderId="27" xfId="0" applyFont="1" applyFill="1" applyBorder="1" applyAlignment="1">
      <alignment horizontal="center" wrapText="1"/>
    </xf>
    <xf numFmtId="0" fontId="19" fillId="2" borderId="45" xfId="46" applyFont="1" applyBorder="1" applyAlignment="1">
      <alignment horizontal="left" vertical="top" wrapText="1"/>
    </xf>
    <xf numFmtId="0" fontId="19" fillId="2" borderId="36" xfId="46" applyFont="1" applyBorder="1" applyAlignment="1">
      <alignment horizontal="left" vertical="top" wrapText="1"/>
    </xf>
    <xf numFmtId="0" fontId="19" fillId="2" borderId="27" xfId="46" applyFont="1" applyBorder="1" applyAlignment="1">
      <alignment horizontal="center" wrapText="1"/>
    </xf>
    <xf numFmtId="0" fontId="19" fillId="2" borderId="28" xfId="46" applyFont="1" applyBorder="1" applyAlignment="1">
      <alignment horizontal="center" wrapText="1"/>
    </xf>
    <xf numFmtId="0" fontId="19" fillId="2" borderId="29" xfId="46" applyFont="1" applyBorder="1" applyAlignment="1">
      <alignment horizontal="center" wrapText="1"/>
    </xf>
    <xf numFmtId="166" fontId="17" fillId="0" borderId="25" xfId="0" applyNumberFormat="1" applyFont="1" applyBorder="1" applyAlignment="1">
      <alignment horizontal="center"/>
    </xf>
    <xf numFmtId="166" fontId="17" fillId="0" borderId="62" xfId="0" applyNumberFormat="1" applyFont="1" applyBorder="1" applyAlignment="1">
      <alignment horizontal="center"/>
    </xf>
    <xf numFmtId="166" fontId="17" fillId="0" borderId="63" xfId="0" applyNumberFormat="1" applyFont="1" applyBorder="1" applyAlignment="1">
      <alignment horizontal="center"/>
    </xf>
    <xf numFmtId="0" fontId="22" fillId="2" borderId="14" xfId="41" applyFont="1" applyAlignment="1">
      <alignment horizontal="left" vertical="top" wrapText="1"/>
    </xf>
    <xf numFmtId="0" fontId="22" fillId="2" borderId="37" xfId="41" applyFont="1" applyBorder="1" applyAlignment="1">
      <alignment horizontal="left" vertical="top" wrapText="1"/>
    </xf>
    <xf numFmtId="0" fontId="22" fillId="2" borderId="45" xfId="41" applyFont="1" applyBorder="1" applyAlignment="1">
      <alignment horizontal="left" vertical="top" wrapText="1"/>
    </xf>
    <xf numFmtId="0" fontId="22" fillId="2" borderId="46" xfId="41" applyFont="1" applyBorder="1" applyAlignment="1">
      <alignment horizontal="left" vertical="top" wrapText="1"/>
    </xf>
    <xf numFmtId="0" fontId="22" fillId="2" borderId="34" xfId="41" applyFont="1" applyBorder="1" applyAlignment="1">
      <alignment horizontal="center" wrapText="1"/>
    </xf>
    <xf numFmtId="0" fontId="22" fillId="2" borderId="35" xfId="41" applyFont="1" applyBorder="1" applyAlignment="1">
      <alignment horizontal="center" wrapText="1"/>
    </xf>
    <xf numFmtId="0" fontId="22" fillId="2" borderId="31" xfId="41" applyFont="1" applyBorder="1" applyAlignment="1">
      <alignment horizontal="left" vertical="top"/>
    </xf>
    <xf numFmtId="0" fontId="22" fillId="2" borderId="31" xfId="41" applyFont="1" applyBorder="1" applyAlignment="1">
      <alignment horizontal="left" vertical="top" wrapText="1"/>
    </xf>
    <xf numFmtId="0" fontId="22" fillId="2" borderId="32" xfId="41" applyFont="1" applyBorder="1" applyAlignment="1">
      <alignment horizontal="left" vertical="top" wrapText="1"/>
    </xf>
    <xf numFmtId="0" fontId="22" fillId="2" borderId="30" xfId="41" applyFont="1" applyBorder="1" applyAlignment="1">
      <alignment horizontal="left" wrapText="1"/>
    </xf>
    <xf numFmtId="0" fontId="22" fillId="2" borderId="31" xfId="41" applyFont="1" applyBorder="1" applyAlignment="1">
      <alignment horizontal="left" wrapText="1"/>
    </xf>
    <xf numFmtId="0" fontId="22" fillId="2" borderId="32" xfId="41" applyFont="1" applyBorder="1" applyAlignment="1">
      <alignment horizontal="left" wrapText="1"/>
    </xf>
    <xf numFmtId="0" fontId="22" fillId="2" borderId="36" xfId="41" applyFont="1" applyBorder="1" applyAlignment="1">
      <alignment horizontal="left" wrapText="1"/>
    </xf>
    <xf numFmtId="0" fontId="22" fillId="2" borderId="37" xfId="41" applyFont="1" applyBorder="1" applyAlignment="1">
      <alignment horizontal="left" wrapText="1"/>
    </xf>
    <xf numFmtId="0" fontId="22" fillId="2" borderId="38" xfId="41" applyFont="1" applyBorder="1" applyAlignment="1">
      <alignment horizontal="left" wrapText="1"/>
    </xf>
    <xf numFmtId="0" fontId="22" fillId="2" borderId="33" xfId="41" applyFont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2" fillId="2" borderId="34" xfId="43" applyFont="1" applyBorder="1" applyAlignment="1">
      <alignment horizontal="center" wrapText="1"/>
    </xf>
    <xf numFmtId="0" fontId="22" fillId="2" borderId="45" xfId="43" applyFont="1" applyBorder="1" applyAlignment="1">
      <alignment horizontal="left" vertical="top" wrapText="1"/>
    </xf>
    <xf numFmtId="0" fontId="22" fillId="2" borderId="36" xfId="43" applyFont="1" applyBorder="1" applyAlignment="1">
      <alignment horizontal="left" vertical="top" wrapText="1"/>
    </xf>
    <xf numFmtId="0" fontId="22" fillId="2" borderId="30" xfId="43" applyFont="1" applyBorder="1" applyAlignment="1">
      <alignment horizontal="left" wrapText="1"/>
    </xf>
    <xf numFmtId="0" fontId="22" fillId="2" borderId="32" xfId="43" applyFont="1" applyBorder="1" applyAlignment="1">
      <alignment horizontal="left" wrapText="1"/>
    </xf>
    <xf numFmtId="0" fontId="22" fillId="2" borderId="36" xfId="43" applyFont="1" applyBorder="1" applyAlignment="1">
      <alignment horizontal="left" wrapText="1"/>
    </xf>
    <xf numFmtId="0" fontId="22" fillId="2" borderId="38" xfId="43" applyFont="1" applyBorder="1" applyAlignment="1">
      <alignment horizontal="left" wrapText="1"/>
    </xf>
    <xf numFmtId="0" fontId="22" fillId="2" borderId="33" xfId="43" applyFont="1" applyBorder="1" applyAlignment="1">
      <alignment horizontal="center" wrapText="1"/>
    </xf>
    <xf numFmtId="0" fontId="22" fillId="2" borderId="34" xfId="42" applyFont="1" applyBorder="1" applyAlignment="1">
      <alignment horizontal="center" wrapText="1"/>
    </xf>
    <xf numFmtId="0" fontId="22" fillId="2" borderId="35" xfId="42" applyFont="1" applyBorder="1" applyAlignment="1">
      <alignment horizontal="center" wrapText="1"/>
    </xf>
    <xf numFmtId="0" fontId="22" fillId="2" borderId="45" xfId="42" applyFont="1" applyBorder="1" applyAlignment="1">
      <alignment horizontal="left" vertical="top" wrapText="1"/>
    </xf>
    <xf numFmtId="0" fontId="22" fillId="2" borderId="36" xfId="42" applyFont="1" applyBorder="1" applyAlignment="1">
      <alignment horizontal="left" vertical="top" wrapText="1"/>
    </xf>
    <xf numFmtId="0" fontId="22" fillId="2" borderId="30" xfId="42" applyFont="1" applyBorder="1" applyAlignment="1">
      <alignment horizontal="left" wrapText="1"/>
    </xf>
    <xf numFmtId="0" fontId="22" fillId="2" borderId="32" xfId="42" applyFont="1" applyBorder="1" applyAlignment="1">
      <alignment horizontal="left" wrapText="1"/>
    </xf>
    <xf numFmtId="0" fontId="22" fillId="2" borderId="36" xfId="42" applyFont="1" applyBorder="1" applyAlignment="1">
      <alignment horizontal="left" wrapText="1"/>
    </xf>
    <xf numFmtId="0" fontId="22" fillId="2" borderId="38" xfId="42" applyFont="1" applyBorder="1" applyAlignment="1">
      <alignment horizontal="left" wrapText="1"/>
    </xf>
    <xf numFmtId="0" fontId="22" fillId="2" borderId="33" xfId="42" applyFont="1" applyBorder="1" applyAlignment="1">
      <alignment horizontal="center" wrapText="1"/>
    </xf>
    <xf numFmtId="0" fontId="24" fillId="6" borderId="0" xfId="0" applyFont="1" applyFill="1" applyAlignment="1">
      <alignment horizontal="center" vertical="center"/>
    </xf>
    <xf numFmtId="0" fontId="6" fillId="7" borderId="14" xfId="0" applyFont="1" applyFill="1" applyBorder="1" applyAlignment="1">
      <alignment horizontal="center"/>
    </xf>
    <xf numFmtId="0" fontId="27" fillId="5" borderId="27" xfId="0" applyFont="1" applyFill="1" applyBorder="1" applyAlignment="1">
      <alignment horizontal="center" vertical="center" wrapText="1"/>
    </xf>
    <xf numFmtId="0" fontId="27" fillId="5" borderId="2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wrapText="1"/>
    </xf>
    <xf numFmtId="0" fontId="25" fillId="7" borderId="14" xfId="44" applyFill="1" applyBorder="1" applyAlignment="1" applyProtection="1">
      <alignment horizontal="center" vertical="center"/>
    </xf>
    <xf numFmtId="0" fontId="27" fillId="5" borderId="29" xfId="0" applyFont="1" applyFill="1" applyBorder="1" applyAlignment="1">
      <alignment vertical="center" wrapText="1"/>
    </xf>
    <xf numFmtId="0" fontId="27" fillId="5" borderId="64" xfId="0" applyFont="1" applyFill="1" applyBorder="1" applyAlignment="1">
      <alignment vertical="center" wrapText="1"/>
    </xf>
    <xf numFmtId="0" fontId="12" fillId="3" borderId="0" xfId="0" applyFont="1" applyFill="1" applyAlignment="1" applyProtection="1">
      <alignment horizontal="center"/>
      <protection hidden="1"/>
    </xf>
    <xf numFmtId="0" fontId="12" fillId="3" borderId="0" xfId="0" applyFont="1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24" fillId="6" borderId="0" xfId="0" applyFont="1" applyFill="1" applyAlignment="1" applyProtection="1">
      <alignment horizontal="center" vertical="center"/>
      <protection hidden="1"/>
    </xf>
    <xf numFmtId="0" fontId="6" fillId="7" borderId="14" xfId="0" applyFont="1" applyFill="1" applyBorder="1" applyAlignment="1" applyProtection="1">
      <alignment horizontal="center"/>
      <protection hidden="1"/>
    </xf>
    <xf numFmtId="0" fontId="6" fillId="2" borderId="14" xfId="0" applyFont="1" applyFill="1" applyBorder="1" applyProtection="1">
      <protection hidden="1"/>
    </xf>
    <xf numFmtId="0" fontId="28" fillId="3" borderId="25" xfId="0" applyFont="1" applyFill="1" applyBorder="1" applyAlignment="1" applyProtection="1">
      <alignment horizontal="center" wrapText="1"/>
      <protection hidden="1"/>
    </xf>
    <xf numFmtId="0" fontId="14" fillId="5" borderId="25" xfId="0" applyFont="1" applyFill="1" applyBorder="1" applyAlignment="1" applyProtection="1">
      <alignment vertical="center" wrapText="1"/>
      <protection hidden="1"/>
    </xf>
    <xf numFmtId="0" fontId="15" fillId="3" borderId="27" xfId="0" applyFont="1" applyFill="1" applyBorder="1" applyAlignment="1" applyProtection="1">
      <alignment horizontal="center" wrapText="1"/>
      <protection hidden="1"/>
    </xf>
    <xf numFmtId="0" fontId="15" fillId="3" borderId="25" xfId="0" applyFont="1" applyFill="1" applyBorder="1" applyAlignment="1" applyProtection="1">
      <alignment horizontal="center" wrapText="1"/>
      <protection hidden="1"/>
    </xf>
    <xf numFmtId="0" fontId="15" fillId="5" borderId="27" xfId="0" applyFont="1" applyFill="1" applyBorder="1" applyAlignment="1" applyProtection="1">
      <alignment wrapText="1"/>
      <protection hidden="1"/>
    </xf>
    <xf numFmtId="0" fontId="27" fillId="5" borderId="27" xfId="0" applyFont="1" applyFill="1" applyBorder="1" applyAlignment="1" applyProtection="1">
      <alignment horizontal="center" vertical="center" wrapText="1"/>
      <protection hidden="1"/>
    </xf>
    <xf numFmtId="0" fontId="8" fillId="4" borderId="25" xfId="0" applyFont="1" applyFill="1" applyBorder="1" applyAlignment="1" applyProtection="1">
      <alignment vertical="center" wrapText="1"/>
      <protection hidden="1"/>
    </xf>
    <xf numFmtId="0" fontId="15" fillId="4" borderId="25" xfId="0" applyFont="1" applyFill="1" applyBorder="1" applyAlignment="1" applyProtection="1">
      <alignment vertical="center" wrapText="1"/>
      <protection hidden="1"/>
    </xf>
    <xf numFmtId="0" fontId="15" fillId="5" borderId="28" xfId="0" applyFont="1" applyFill="1" applyBorder="1" applyAlignment="1" applyProtection="1">
      <alignment wrapText="1"/>
      <protection hidden="1"/>
    </xf>
    <xf numFmtId="0" fontId="27" fillId="5" borderId="28" xfId="0" applyFont="1" applyFill="1" applyBorder="1" applyAlignment="1" applyProtection="1">
      <alignment horizontal="center" vertical="center" wrapText="1"/>
      <protection hidden="1"/>
    </xf>
    <xf numFmtId="0" fontId="13" fillId="5" borderId="25" xfId="0" applyFont="1" applyFill="1" applyBorder="1" applyAlignment="1" applyProtection="1">
      <alignment vertical="center" wrapText="1"/>
      <protection hidden="1"/>
    </xf>
    <xf numFmtId="166" fontId="16" fillId="5" borderId="25" xfId="0" applyNumberFormat="1" applyFont="1" applyFill="1" applyBorder="1" applyProtection="1">
      <protection hidden="1"/>
    </xf>
    <xf numFmtId="1" fontId="16" fillId="5" borderId="25" xfId="0" applyNumberFormat="1" applyFont="1" applyFill="1" applyBorder="1" applyProtection="1">
      <protection hidden="1"/>
    </xf>
    <xf numFmtId="9" fontId="16" fillId="5" borderId="25" xfId="45" applyFont="1" applyFill="1" applyBorder="1" applyProtection="1">
      <protection hidden="1"/>
    </xf>
    <xf numFmtId="0" fontId="8" fillId="3" borderId="25" xfId="0" applyFont="1" applyFill="1" applyBorder="1" applyAlignment="1" applyProtection="1">
      <alignment vertical="center" wrapText="1"/>
      <protection hidden="1"/>
    </xf>
    <xf numFmtId="166" fontId="17" fillId="3" borderId="25" xfId="0" applyNumberFormat="1" applyFont="1" applyFill="1" applyBorder="1" applyProtection="1">
      <protection hidden="1"/>
    </xf>
    <xf numFmtId="1" fontId="17" fillId="3" borderId="25" xfId="0" applyNumberFormat="1" applyFont="1" applyFill="1" applyBorder="1" applyProtection="1">
      <protection hidden="1"/>
    </xf>
    <xf numFmtId="9" fontId="17" fillId="3" borderId="25" xfId="45" applyFont="1" applyFill="1" applyBorder="1" applyProtection="1">
      <protection hidden="1"/>
    </xf>
    <xf numFmtId="166" fontId="17" fillId="0" borderId="25" xfId="0" applyNumberFormat="1" applyFont="1" applyBorder="1" applyProtection="1">
      <protection hidden="1"/>
    </xf>
    <xf numFmtId="1" fontId="17" fillId="0" borderId="25" xfId="0" applyNumberFormat="1" applyFont="1" applyBorder="1" applyProtection="1">
      <protection hidden="1"/>
    </xf>
    <xf numFmtId="0" fontId="27" fillId="5" borderId="64" xfId="0" applyFont="1" applyFill="1" applyBorder="1" applyAlignment="1" applyProtection="1">
      <alignment vertical="center" wrapText="1"/>
      <protection hidden="1"/>
    </xf>
    <xf numFmtId="0" fontId="27" fillId="5" borderId="29" xfId="0" applyFont="1" applyFill="1" applyBorder="1" applyAlignment="1" applyProtection="1">
      <alignment vertical="center" wrapText="1"/>
      <protection hidden="1"/>
    </xf>
    <xf numFmtId="0" fontId="15" fillId="5" borderId="29" xfId="0" applyFont="1" applyFill="1" applyBorder="1" applyAlignment="1" applyProtection="1">
      <alignment wrapText="1"/>
      <protection hidden="1"/>
    </xf>
    <xf numFmtId="0" fontId="29" fillId="7" borderId="0" xfId="0" applyFont="1" applyFill="1" applyAlignment="1" applyProtection="1">
      <alignment horizontal="center" wrapText="1"/>
      <protection locked="0" hidden="1"/>
    </xf>
    <xf numFmtId="0" fontId="15" fillId="5" borderId="27" xfId="0" applyFont="1" applyFill="1" applyBorder="1" applyAlignment="1" applyProtection="1">
      <alignment horizontal="center" wrapText="1"/>
      <protection hidden="1"/>
    </xf>
    <xf numFmtId="0" fontId="15" fillId="5" borderId="28" xfId="0" applyFont="1" applyFill="1" applyBorder="1" applyAlignment="1" applyProtection="1">
      <alignment horizontal="center" wrapText="1"/>
      <protection hidden="1"/>
    </xf>
    <xf numFmtId="2" fontId="16" fillId="5" borderId="25" xfId="0" applyNumberFormat="1" applyFont="1" applyFill="1" applyBorder="1" applyProtection="1">
      <protection hidden="1"/>
    </xf>
    <xf numFmtId="166" fontId="20" fillId="3" borderId="25" xfId="0" applyNumberFormat="1" applyFont="1" applyFill="1" applyBorder="1" applyProtection="1">
      <protection hidden="1"/>
    </xf>
    <xf numFmtId="166" fontId="20" fillId="0" borderId="25" xfId="0" applyNumberFormat="1" applyFont="1" applyBorder="1" applyProtection="1">
      <protection hidden="1"/>
    </xf>
    <xf numFmtId="0" fontId="15" fillId="5" borderId="29" xfId="0" applyFont="1" applyFill="1" applyBorder="1" applyAlignment="1" applyProtection="1">
      <alignment horizontal="center" wrapText="1"/>
      <protection hidden="1"/>
    </xf>
    <xf numFmtId="0" fontId="25" fillId="7" borderId="14" xfId="44" applyFill="1" applyBorder="1" applyAlignment="1" applyProtection="1">
      <alignment vertical="center"/>
      <protection hidden="1"/>
    </xf>
    <xf numFmtId="0" fontId="0" fillId="7" borderId="0" xfId="0" applyFill="1" applyProtection="1">
      <protection hidden="1"/>
    </xf>
    <xf numFmtId="0" fontId="6" fillId="7" borderId="14" xfId="0" applyFont="1" applyFill="1" applyBorder="1" applyProtection="1">
      <protection hidden="1"/>
    </xf>
    <xf numFmtId="0" fontId="26" fillId="3" borderId="25" xfId="0" applyFont="1" applyFill="1" applyBorder="1" applyAlignment="1" applyProtection="1">
      <alignment horizontal="center" wrapText="1"/>
      <protection hidden="1"/>
    </xf>
    <xf numFmtId="0" fontId="15" fillId="5" borderId="25" xfId="0" applyFont="1" applyFill="1" applyBorder="1" applyAlignment="1" applyProtection="1">
      <alignment horizontal="center" wrapText="1"/>
      <protection hidden="1"/>
    </xf>
    <xf numFmtId="0" fontId="27" fillId="5" borderId="28" xfId="0" applyFont="1" applyFill="1" applyBorder="1" applyAlignment="1" applyProtection="1">
      <alignment vertical="center" wrapText="1"/>
      <protection hidden="1"/>
    </xf>
    <xf numFmtId="1" fontId="20" fillId="3" borderId="25" xfId="0" applyNumberFormat="1" applyFont="1" applyFill="1" applyBorder="1" applyProtection="1">
      <protection hidden="1"/>
    </xf>
    <xf numFmtId="166" fontId="20" fillId="4" borderId="25" xfId="0" applyNumberFormat="1" applyFont="1" applyFill="1" applyBorder="1" applyProtection="1">
      <protection hidden="1"/>
    </xf>
    <xf numFmtId="0" fontId="0" fillId="5" borderId="0" xfId="0" applyFill="1" applyProtection="1">
      <protection hidden="1"/>
    </xf>
    <xf numFmtId="0" fontId="27" fillId="5" borderId="28" xfId="0" applyFont="1" applyFill="1" applyBorder="1" applyAlignment="1" applyProtection="1">
      <alignment horizontal="left" vertical="center" wrapText="1"/>
      <protection hidden="1"/>
    </xf>
    <xf numFmtId="0" fontId="0" fillId="0" borderId="14" xfId="0" applyBorder="1" applyProtection="1">
      <protection hidden="1"/>
    </xf>
    <xf numFmtId="0" fontId="27" fillId="4" borderId="14" xfId="0" applyFont="1" applyFill="1" applyBorder="1" applyAlignment="1" applyProtection="1">
      <alignment vertical="center" wrapText="1"/>
      <protection hidden="1"/>
    </xf>
    <xf numFmtId="0" fontId="8" fillId="4" borderId="14" xfId="0" applyFont="1" applyFill="1" applyBorder="1" applyAlignment="1" applyProtection="1">
      <alignment vertical="center" wrapText="1"/>
      <protection hidden="1"/>
    </xf>
    <xf numFmtId="2" fontId="20" fillId="4" borderId="14" xfId="0" applyNumberFormat="1" applyFont="1" applyFill="1" applyBorder="1" applyProtection="1">
      <protection hidden="1"/>
    </xf>
    <xf numFmtId="1" fontId="17" fillId="4" borderId="14" xfId="0" applyNumberFormat="1" applyFont="1" applyFill="1" applyBorder="1" applyProtection="1">
      <protection hidden="1"/>
    </xf>
    <xf numFmtId="0" fontId="15" fillId="4" borderId="14" xfId="0" applyFont="1" applyFill="1" applyBorder="1" applyAlignment="1" applyProtection="1">
      <alignment horizontal="center" wrapText="1"/>
      <protection hidden="1"/>
    </xf>
    <xf numFmtId="0" fontId="0" fillId="4" borderId="14" xfId="0" applyFill="1" applyBorder="1" applyProtection="1">
      <protection hidden="1"/>
    </xf>
    <xf numFmtId="0" fontId="24" fillId="6" borderId="0" xfId="0" applyFont="1" applyFill="1" applyAlignment="1" applyProtection="1">
      <alignment horizontal="center" vertical="center"/>
      <protection hidden="1"/>
    </xf>
    <xf numFmtId="0" fontId="6" fillId="2" borderId="25" xfId="0" applyFont="1" applyFill="1" applyBorder="1" applyAlignment="1" applyProtection="1">
      <alignment horizontal="center"/>
      <protection hidden="1"/>
    </xf>
    <xf numFmtId="0" fontId="0" fillId="0" borderId="57" xfId="0" applyBorder="1" applyAlignment="1" applyProtection="1">
      <alignment horizontal="center"/>
      <protection hidden="1"/>
    </xf>
    <xf numFmtId="0" fontId="0" fillId="0" borderId="59" xfId="0" applyBorder="1" applyAlignment="1" applyProtection="1">
      <alignment horizontal="center"/>
      <protection hidden="1"/>
    </xf>
    <xf numFmtId="0" fontId="0" fillId="0" borderId="60" xfId="0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30" fillId="7" borderId="14" xfId="44" applyFont="1" applyFill="1" applyBorder="1" applyAlignment="1" applyProtection="1">
      <alignment vertical="center"/>
      <protection hidden="1"/>
    </xf>
    <xf numFmtId="0" fontId="0" fillId="0" borderId="58" xfId="0" applyBorder="1" applyAlignment="1" applyProtection="1">
      <alignment horizontal="center"/>
      <protection hidden="1"/>
    </xf>
    <xf numFmtId="0" fontId="0" fillId="0" borderId="56" xfId="0" applyBorder="1" applyAlignment="1" applyProtection="1">
      <alignment horizontal="center"/>
      <protection hidden="1"/>
    </xf>
    <xf numFmtId="0" fontId="0" fillId="0" borderId="61" xfId="0" applyBorder="1" applyAlignment="1" applyProtection="1">
      <alignment horizontal="center"/>
      <protection hidden="1"/>
    </xf>
    <xf numFmtId="0" fontId="8" fillId="4" borderId="27" xfId="0" applyFont="1" applyFill="1" applyBorder="1" applyAlignment="1" applyProtection="1">
      <alignment vertical="center" wrapText="1"/>
      <protection hidden="1"/>
    </xf>
    <xf numFmtId="0" fontId="15" fillId="4" borderId="27" xfId="0" applyFont="1" applyFill="1" applyBorder="1" applyAlignment="1" applyProtection="1">
      <alignment vertical="center" wrapText="1"/>
      <protection hidden="1"/>
    </xf>
    <xf numFmtId="0" fontId="13" fillId="3" borderId="25" xfId="0" applyFont="1" applyFill="1" applyBorder="1" applyAlignment="1" applyProtection="1">
      <alignment vertical="center" wrapText="1"/>
      <protection hidden="1"/>
    </xf>
    <xf numFmtId="0" fontId="29" fillId="7" borderId="0" xfId="0" applyFont="1" applyFill="1" applyAlignment="1" applyProtection="1">
      <alignment horizontal="center"/>
      <protection locked="0" hidden="1"/>
    </xf>
    <xf numFmtId="0" fontId="6" fillId="4" borderId="0" xfId="0" applyFont="1" applyFill="1" applyAlignment="1" applyProtection="1">
      <alignment horizontal="center"/>
      <protection hidden="1"/>
    </xf>
    <xf numFmtId="0" fontId="6" fillId="0" borderId="14" xfId="0" applyFont="1" applyBorder="1" applyProtection="1">
      <protection hidden="1"/>
    </xf>
    <xf numFmtId="0" fontId="0" fillId="4" borderId="0" xfId="0" applyFill="1" applyProtection="1">
      <protection hidden="1"/>
    </xf>
    <xf numFmtId="0" fontId="30" fillId="0" borderId="56" xfId="44" applyFont="1" applyFill="1" applyBorder="1" applyAlignment="1" applyProtection="1">
      <alignment vertical="center"/>
      <protection hidden="1"/>
    </xf>
    <xf numFmtId="0" fontId="30" fillId="7" borderId="56" xfId="44" applyFont="1" applyFill="1" applyBorder="1" applyAlignment="1" applyProtection="1">
      <alignment vertical="center"/>
      <protection hidden="1"/>
    </xf>
    <xf numFmtId="0" fontId="6" fillId="0" borderId="63" xfId="0" applyFont="1" applyBorder="1" applyAlignment="1" applyProtection="1">
      <alignment horizontal="center"/>
      <protection hidden="1"/>
    </xf>
    <xf numFmtId="0" fontId="6" fillId="0" borderId="25" xfId="0" applyFont="1" applyBorder="1" applyAlignment="1" applyProtection="1">
      <alignment horizontal="center"/>
      <protection hidden="1"/>
    </xf>
    <xf numFmtId="0" fontId="0" fillId="0" borderId="28" xfId="0" applyBorder="1" applyProtection="1">
      <protection hidden="1"/>
    </xf>
    <xf numFmtId="0" fontId="28" fillId="4" borderId="29" xfId="0" applyFont="1" applyFill="1" applyBorder="1" applyAlignment="1" applyProtection="1">
      <alignment horizontal="center" wrapText="1"/>
      <protection hidden="1"/>
    </xf>
    <xf numFmtId="0" fontId="0" fillId="4" borderId="25" xfId="0" applyFill="1" applyBorder="1" applyAlignment="1" applyProtection="1">
      <alignment horizontal="center"/>
      <protection hidden="1"/>
    </xf>
    <xf numFmtId="0" fontId="0" fillId="0" borderId="29" xfId="0" applyBorder="1" applyProtection="1">
      <protection hidden="1"/>
    </xf>
    <xf numFmtId="0" fontId="28" fillId="4" borderId="25" xfId="0" applyFont="1" applyFill="1" applyBorder="1" applyAlignment="1" applyProtection="1">
      <alignment horizontal="center" wrapText="1"/>
      <protection hidden="1"/>
    </xf>
    <xf numFmtId="0" fontId="2" fillId="3" borderId="25" xfId="0" applyFont="1" applyFill="1" applyBorder="1" applyAlignment="1" applyProtection="1">
      <alignment horizontal="center" wrapText="1"/>
      <protection hidden="1"/>
    </xf>
    <xf numFmtId="0" fontId="15" fillId="5" borderId="25" xfId="0" applyFont="1" applyFill="1" applyBorder="1" applyAlignment="1" applyProtection="1">
      <alignment wrapText="1"/>
      <protection hidden="1"/>
    </xf>
    <xf numFmtId="0" fontId="27" fillId="5" borderId="64" xfId="0" applyFont="1" applyFill="1" applyBorder="1" applyAlignment="1" applyProtection="1">
      <alignment horizontal="center" vertical="center" wrapText="1"/>
      <protection hidden="1"/>
    </xf>
    <xf numFmtId="0" fontId="15" fillId="5" borderId="25" xfId="0" applyFont="1" applyFill="1" applyBorder="1" applyAlignment="1" applyProtection="1">
      <alignment horizontal="center" wrapText="1"/>
      <protection hidden="1"/>
    </xf>
    <xf numFmtId="0" fontId="6" fillId="7" borderId="0" xfId="0" applyFont="1" applyFill="1" applyProtection="1">
      <protection locked="0" hidden="1"/>
    </xf>
    <xf numFmtId="0" fontId="12" fillId="0" borderId="14" xfId="0" applyFont="1" applyBorder="1" applyAlignment="1" applyProtection="1">
      <alignment horizontal="center"/>
      <protection hidden="1"/>
    </xf>
    <xf numFmtId="0" fontId="12" fillId="0" borderId="25" xfId="0" applyFont="1" applyBorder="1" applyAlignment="1" applyProtection="1">
      <alignment horizontal="center"/>
      <protection hidden="1"/>
    </xf>
    <xf numFmtId="0" fontId="12" fillId="0" borderId="14" xfId="0" applyFont="1" applyBorder="1" applyAlignment="1" applyProtection="1">
      <alignment horizontal="center"/>
      <protection hidden="1"/>
    </xf>
    <xf numFmtId="0" fontId="12" fillId="0" borderId="57" xfId="0" applyFont="1" applyBorder="1" applyAlignment="1" applyProtection="1">
      <alignment horizontal="center"/>
      <protection hidden="1"/>
    </xf>
    <xf numFmtId="0" fontId="12" fillId="0" borderId="59" xfId="0" applyFont="1" applyBorder="1" applyAlignment="1" applyProtection="1">
      <alignment horizontal="center"/>
      <protection hidden="1"/>
    </xf>
    <xf numFmtId="0" fontId="12" fillId="0" borderId="60" xfId="0" applyFont="1" applyBorder="1" applyAlignment="1" applyProtection="1">
      <alignment horizontal="center"/>
      <protection hidden="1"/>
    </xf>
    <xf numFmtId="0" fontId="12" fillId="0" borderId="25" xfId="0" applyFont="1" applyBorder="1" applyAlignment="1" applyProtection="1">
      <alignment horizontal="center"/>
      <protection hidden="1"/>
    </xf>
    <xf numFmtId="0" fontId="28" fillId="0" borderId="25" xfId="0" applyFont="1" applyBorder="1" applyAlignment="1" applyProtection="1">
      <alignment horizontal="center" wrapText="1"/>
      <protection hidden="1"/>
    </xf>
    <xf numFmtId="0" fontId="0" fillId="0" borderId="25" xfId="0" applyBorder="1" applyProtection="1">
      <protection hidden="1"/>
    </xf>
    <xf numFmtId="0" fontId="14" fillId="0" borderId="25" xfId="0" applyFont="1" applyBorder="1" applyAlignment="1" applyProtection="1">
      <alignment vertical="center" wrapText="1"/>
      <protection hidden="1"/>
    </xf>
    <xf numFmtId="0" fontId="15" fillId="0" borderId="25" xfId="0" applyFont="1" applyBorder="1" applyAlignment="1" applyProtection="1">
      <alignment horizontal="center" wrapText="1"/>
      <protection hidden="1"/>
    </xf>
    <xf numFmtId="0" fontId="8" fillId="0" borderId="25" xfId="0" applyFont="1" applyBorder="1" applyAlignment="1" applyProtection="1">
      <alignment vertical="center" wrapText="1"/>
      <protection hidden="1"/>
    </xf>
    <xf numFmtId="0" fontId="15" fillId="0" borderId="25" xfId="0" applyFont="1" applyBorder="1" applyAlignment="1" applyProtection="1">
      <alignment vertical="center" wrapText="1"/>
      <protection hidden="1"/>
    </xf>
    <xf numFmtId="0" fontId="13" fillId="0" borderId="25" xfId="0" applyFont="1" applyBorder="1" applyAlignment="1" applyProtection="1">
      <alignment vertical="center" wrapText="1"/>
      <protection hidden="1"/>
    </xf>
    <xf numFmtId="166" fontId="16" fillId="0" borderId="25" xfId="0" applyNumberFormat="1" applyFont="1" applyBorder="1" applyProtection="1">
      <protection hidden="1"/>
    </xf>
  </cellXfs>
  <cellStyles count="47">
    <cellStyle name="Hypertextový odkaz" xfId="44" builtinId="8"/>
    <cellStyle name="Normální" xfId="0" builtinId="0"/>
    <cellStyle name="Normální_List1" xfId="40" xr:uid="{5AC630A5-D9DE-41EA-9B76-F661A1861EA5}"/>
    <cellStyle name="Normální_List10" xfId="42" xr:uid="{019AE81F-F4D0-43F3-80C1-516F0F13C93E}"/>
    <cellStyle name="Normální_List2" xfId="46" xr:uid="{88AC09D6-9E26-4D3A-9FA9-CC645A7D5959}"/>
    <cellStyle name="Normální_podklad_porovnani_zak_rodiče" xfId="43" xr:uid="{FD5ECBF1-B89D-494A-B665-634F6C2ABE50}"/>
    <cellStyle name="Normální_podklad_tabulky" xfId="38" xr:uid="{FFD8298B-3B24-46B0-8324-5810405E6B65}"/>
    <cellStyle name="Normální_podklad_tabulky_přrhled" xfId="41" xr:uid="{22CC944E-2FDC-405F-B408-4F779C29A55C}"/>
    <cellStyle name="Procenta" xfId="45" builtinId="5"/>
    <cellStyle name="style1701961337094" xfId="39" xr:uid="{3B031419-4220-44F3-BF22-F05ADCD93247}"/>
    <cellStyle name="style1701962310566" xfId="1" xr:uid="{00000000-0005-0000-0000-000001000000}"/>
    <cellStyle name="style1701962310594" xfId="2" xr:uid="{00000000-0005-0000-0000-000002000000}"/>
    <cellStyle name="style1701962310616" xfId="3" xr:uid="{00000000-0005-0000-0000-000003000000}"/>
    <cellStyle name="style1701962310637" xfId="4" xr:uid="{00000000-0005-0000-0000-000004000000}"/>
    <cellStyle name="style1701962310659" xfId="5" xr:uid="{00000000-0005-0000-0000-000005000000}"/>
    <cellStyle name="style1701962310685" xfId="6" xr:uid="{00000000-0005-0000-0000-000006000000}"/>
    <cellStyle name="style1701962310704" xfId="7" xr:uid="{00000000-0005-0000-0000-000007000000}"/>
    <cellStyle name="style1701962310728" xfId="8" xr:uid="{00000000-0005-0000-0000-000008000000}"/>
    <cellStyle name="style1701962310750" xfId="9" xr:uid="{00000000-0005-0000-0000-000009000000}"/>
    <cellStyle name="style1701962310770" xfId="10" xr:uid="{00000000-0005-0000-0000-00000A000000}"/>
    <cellStyle name="style1701962310791" xfId="11" xr:uid="{00000000-0005-0000-0000-00000B000000}"/>
    <cellStyle name="style1701962310811" xfId="12" xr:uid="{00000000-0005-0000-0000-00000C000000}"/>
    <cellStyle name="style1701962310836" xfId="13" xr:uid="{00000000-0005-0000-0000-00000D000000}"/>
    <cellStyle name="style1701962310852" xfId="14" xr:uid="{00000000-0005-0000-0000-00000E000000}"/>
    <cellStyle name="style1701962310869" xfId="15" xr:uid="{00000000-0005-0000-0000-00000F000000}"/>
    <cellStyle name="style1701962310884" xfId="16" xr:uid="{00000000-0005-0000-0000-000010000000}"/>
    <cellStyle name="style1701962310900" xfId="17" xr:uid="{00000000-0005-0000-0000-000011000000}"/>
    <cellStyle name="style1701962310922" xfId="18" xr:uid="{00000000-0005-0000-0000-000012000000}"/>
    <cellStyle name="style1701962310932" xfId="19" xr:uid="{00000000-0005-0000-0000-000013000000}"/>
    <cellStyle name="style1701962310953" xfId="20" xr:uid="{00000000-0005-0000-0000-000014000000}"/>
    <cellStyle name="style1701962310972" xfId="21" xr:uid="{00000000-0005-0000-0000-000015000000}"/>
    <cellStyle name="style1701962311003" xfId="22" xr:uid="{00000000-0005-0000-0000-000016000000}"/>
    <cellStyle name="style1701962311021" xfId="23" xr:uid="{00000000-0005-0000-0000-000017000000}"/>
    <cellStyle name="style1701962311037" xfId="24" xr:uid="{00000000-0005-0000-0000-000018000000}"/>
    <cellStyle name="style1701962311056" xfId="25" xr:uid="{00000000-0005-0000-0000-000019000000}"/>
    <cellStyle name="style1701962311111" xfId="26" xr:uid="{00000000-0005-0000-0000-00001A000000}"/>
    <cellStyle name="style1701962311123" xfId="27" xr:uid="{00000000-0005-0000-0000-00001B000000}"/>
    <cellStyle name="style1701962311144" xfId="28" xr:uid="{00000000-0005-0000-0000-00001C000000}"/>
    <cellStyle name="style1701962311168" xfId="29" xr:uid="{00000000-0005-0000-0000-00001D000000}"/>
    <cellStyle name="style1701962311184" xfId="30" xr:uid="{00000000-0005-0000-0000-00001E000000}"/>
    <cellStyle name="style1701962311202" xfId="31" xr:uid="{00000000-0005-0000-0000-00001F000000}"/>
    <cellStyle name="style1701962311249" xfId="32" xr:uid="{00000000-0005-0000-0000-000020000000}"/>
    <cellStyle name="style1701962311269" xfId="33" xr:uid="{00000000-0005-0000-0000-000021000000}"/>
    <cellStyle name="style1701962311329" xfId="34" xr:uid="{00000000-0005-0000-0000-000022000000}"/>
    <cellStyle name="style1701962311345" xfId="35" xr:uid="{00000000-0005-0000-0000-000023000000}"/>
    <cellStyle name="style1701962311372" xfId="36" xr:uid="{00000000-0005-0000-0000-000024000000}"/>
    <cellStyle name="style1701962311387" xfId="37" xr:uid="{00000000-0005-0000-0000-000025000000}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DFFE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5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9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1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3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7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8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9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EBC-488E-ACDB-6E8FAF31A4BD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EBC-488E-ACDB-6E8FAF31A4B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EBC-488E-ACDB-6E8FAF31A4B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EBC-488E-ACDB-6E8FAF31A4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'ŠKOLY-ŽÁCI'!$C$10:$C$18</c:f>
              <c:numCache>
                <c:formatCode>0.0</c:formatCode>
                <c:ptCount val="9"/>
                <c:pt idx="0">
                  <c:v>2.7888708513708482</c:v>
                </c:pt>
                <c:pt idx="1">
                  <c:v>2.778092540132199</c:v>
                </c:pt>
                <c:pt idx="2">
                  <c:v>2.803724053724054</c:v>
                </c:pt>
                <c:pt idx="3">
                  <c:v>2.7508122157244972</c:v>
                </c:pt>
                <c:pt idx="4">
                  <c:v>3.0593093093093096</c:v>
                </c:pt>
                <c:pt idx="5">
                  <c:v>2.8634920634920635</c:v>
                </c:pt>
                <c:pt idx="6">
                  <c:v>2.7305555555555538</c:v>
                </c:pt>
                <c:pt idx="7">
                  <c:v>2.6038251366120218</c:v>
                </c:pt>
                <c:pt idx="8">
                  <c:v>2.5964052287581696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BC-488E-ACDB-6E8FAF31A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E8-4690-80E3-40AED902FF61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E8-4690-80E3-40AED902FF6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6E8-4690-80E3-40AED902FF6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6E8-4690-80E3-40AED902FF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'ŠKOLY-ŽÁCI'!$V$10:$V$18</c:f>
              <c:numCache>
                <c:formatCode>0.0</c:formatCode>
                <c:ptCount val="9"/>
                <c:pt idx="0">
                  <c:v>2.6941722537390378</c:v>
                </c:pt>
                <c:pt idx="1">
                  <c:v>2.6148648648648654</c:v>
                </c:pt>
                <c:pt idx="2">
                  <c:v>2.6346153846153846</c:v>
                </c:pt>
                <c:pt idx="3">
                  <c:v>2.5928571428571439</c:v>
                </c:pt>
                <c:pt idx="4">
                  <c:v>2.737704918032787</c:v>
                </c:pt>
                <c:pt idx="5">
                  <c:v>2.681159420289855</c:v>
                </c:pt>
                <c:pt idx="6">
                  <c:v>2.3066666666666666</c:v>
                </c:pt>
                <c:pt idx="7">
                  <c:v>2.7352941176470593</c:v>
                </c:pt>
                <c:pt idx="8">
                  <c:v>2.736842105263158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E8-4690-80E3-40AED902F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F9-442F-B4AD-15A9B33462BD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F9-442F-B4AD-15A9B33462B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DF9-442F-B4AD-15A9B33462B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DF9-442F-B4AD-15A9B33462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RODIČE'!$C$10:$C$18</c:f>
              <c:numCache>
                <c:formatCode>0.0</c:formatCode>
                <c:ptCount val="9"/>
                <c:pt idx="0">
                  <c:v>3.200242130750607</c:v>
                </c:pt>
                <c:pt idx="1">
                  <c:v>2.8347037101433714</c:v>
                </c:pt>
                <c:pt idx="2">
                  <c:v>2.9075369200934813</c:v>
                </c:pt>
                <c:pt idx="3">
                  <c:v>2.8342133553508475</c:v>
                </c:pt>
                <c:pt idx="4">
                  <c:v>2.8251475506590595</c:v>
                </c:pt>
                <c:pt idx="5">
                  <c:v>2.8106341824479077</c:v>
                </c:pt>
                <c:pt idx="6">
                  <c:v>2.8448456608750727</c:v>
                </c:pt>
                <c:pt idx="7">
                  <c:v>2.9188045410471877</c:v>
                </c:pt>
                <c:pt idx="8">
                  <c:v>2.795449107673373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F9-442F-B4AD-15A9B3346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55-4EE2-9062-7E0DDC1F3D1E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55-4EE2-9062-7E0DDC1F3D1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855-4EE2-9062-7E0DDC1F3D1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855-4EE2-9062-7E0DDC1F3D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RODIČE'!$E$10:$E$18</c:f>
              <c:numCache>
                <c:formatCode>0.0</c:formatCode>
                <c:ptCount val="9"/>
                <c:pt idx="0">
                  <c:v>2.9271085050935777</c:v>
                </c:pt>
                <c:pt idx="1">
                  <c:v>2.830093274423171</c:v>
                </c:pt>
                <c:pt idx="2">
                  <c:v>2.9809523809523815</c:v>
                </c:pt>
                <c:pt idx="3">
                  <c:v>2.8140562248995984</c:v>
                </c:pt>
                <c:pt idx="4">
                  <c:v>2.9738612836438927</c:v>
                </c:pt>
                <c:pt idx="5">
                  <c:v>2.7864638447971783</c:v>
                </c:pt>
                <c:pt idx="6">
                  <c:v>2.8483333333333332</c:v>
                </c:pt>
                <c:pt idx="7">
                  <c:v>2.7526041666666665</c:v>
                </c:pt>
                <c:pt idx="8">
                  <c:v>2.7574404761904763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55-4EE2-9062-7E0DDC1F3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E0-45B8-B96F-5697B21BE2C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E0-45B8-B96F-5697B21BE2C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7E0-45B8-B96F-5697B21BE2C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7E0-45B8-B96F-5697B21BE2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RODIČE'!$G$10:$G$18</c:f>
              <c:numCache>
                <c:formatCode>0.0</c:formatCode>
                <c:ptCount val="9"/>
                <c:pt idx="0" formatCode="0.00">
                  <c:v>3.0303420546441484</c:v>
                </c:pt>
                <c:pt idx="1">
                  <c:v>2.9038194909328925</c:v>
                </c:pt>
                <c:pt idx="2">
                  <c:v>2.9543206793206793</c:v>
                </c:pt>
                <c:pt idx="3">
                  <c:v>2.9041216815313216</c:v>
                </c:pt>
                <c:pt idx="4">
                  <c:v>2.8132207164815863</c:v>
                </c:pt>
                <c:pt idx="5">
                  <c:v>2.8704091176313402</c:v>
                </c:pt>
                <c:pt idx="6">
                  <c:v>2.9690115440115434</c:v>
                </c:pt>
                <c:pt idx="7">
                  <c:v>3.1024531024531026</c:v>
                </c:pt>
                <c:pt idx="8">
                  <c:v>2.8306840728715725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E0-45B8-B96F-5697B21BE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FA-4122-8C6D-0E63825C51CE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FA-4122-8C6D-0E63825C51C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AFA-4122-8C6D-0E63825C51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AFA-4122-8C6D-0E63825C51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RODIČE'!$I$10:$I$18</c:f>
              <c:numCache>
                <c:formatCode>0.0</c:formatCode>
                <c:ptCount val="9"/>
                <c:pt idx="0">
                  <c:v>2.1989645958583828</c:v>
                </c:pt>
                <c:pt idx="1">
                  <c:v>2.3680701754385964</c:v>
                </c:pt>
                <c:pt idx="2">
                  <c:v>2.4652777777777777</c:v>
                </c:pt>
                <c:pt idx="3">
                  <c:v>2.3400406504065043</c:v>
                </c:pt>
                <c:pt idx="4">
                  <c:v>2.4000000000000004</c:v>
                </c:pt>
                <c:pt idx="5">
                  <c:v>2.393827160493827</c:v>
                </c:pt>
                <c:pt idx="6">
                  <c:v>2.358974358974359</c:v>
                </c:pt>
                <c:pt idx="7">
                  <c:v>2.1208333333333327</c:v>
                </c:pt>
                <c:pt idx="8">
                  <c:v>2.5333333333333337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FA-4122-8C6D-0E63825C5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48-4BC4-9CFC-7AF98207BB4C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48-4BC4-9CFC-7AF98207BB4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248-4BC4-9CFC-7AF98207BB4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248-4BC4-9CFC-7AF98207BB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RODIČE'!$K$10:$K$18</c:f>
              <c:numCache>
                <c:formatCode>0.0</c:formatCode>
                <c:ptCount val="9"/>
                <c:pt idx="0">
                  <c:v>2.5160827494160829</c:v>
                </c:pt>
                <c:pt idx="1">
                  <c:v>2.4284210526315788</c:v>
                </c:pt>
                <c:pt idx="2">
                  <c:v>2.5402777777777779</c:v>
                </c:pt>
                <c:pt idx="3">
                  <c:v>2.4197154471544717</c:v>
                </c:pt>
                <c:pt idx="4">
                  <c:v>2.5282608695652176</c:v>
                </c:pt>
                <c:pt idx="5">
                  <c:v>2.2679012345679017</c:v>
                </c:pt>
                <c:pt idx="6">
                  <c:v>2.532142857142857</c:v>
                </c:pt>
                <c:pt idx="7">
                  <c:v>2.5322222222222219</c:v>
                </c:pt>
                <c:pt idx="8">
                  <c:v>2.3677083333333329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48-4BC4-9CFC-7AF98207B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C44-4E47-B0C4-8766317E2ABA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4-4E47-B0C4-8766317E2AB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C44-4E47-B0C4-8766317E2AB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C44-4E47-B0C4-8766317E2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RODIČE'!$M$10:$M$18</c:f>
              <c:numCache>
                <c:formatCode>0.0</c:formatCode>
                <c:ptCount val="9"/>
                <c:pt idx="0">
                  <c:v>2.9843323343323345</c:v>
                </c:pt>
                <c:pt idx="1">
                  <c:v>3.0000000000000009</c:v>
                </c:pt>
                <c:pt idx="2">
                  <c:v>3.1384615384615384</c:v>
                </c:pt>
                <c:pt idx="3">
                  <c:v>2.9804878048780492</c:v>
                </c:pt>
                <c:pt idx="4">
                  <c:v>2.9978260869565219</c:v>
                </c:pt>
                <c:pt idx="5">
                  <c:v>2.9685897435897433</c:v>
                </c:pt>
                <c:pt idx="6">
                  <c:v>2.9066666666666663</c:v>
                </c:pt>
                <c:pt idx="7">
                  <c:v>3.1791666666666663</c:v>
                </c:pt>
                <c:pt idx="8">
                  <c:v>2.9624999999999999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44-4E47-B0C4-8766317E2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06-4AE3-8099-E9AF24940FBD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06-4AE3-8099-E9AF24940FB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306-4AE3-8099-E9AF24940FB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306-4AE3-8099-E9AF24940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RODIČE'!$O$10:$O$18</c:f>
              <c:numCache>
                <c:formatCode>0.0</c:formatCode>
                <c:ptCount val="9"/>
                <c:pt idx="0">
                  <c:v>2.478006872852236</c:v>
                </c:pt>
                <c:pt idx="1">
                  <c:v>2.4680851063829783</c:v>
                </c:pt>
                <c:pt idx="2">
                  <c:v>2.6597222222222223</c:v>
                </c:pt>
                <c:pt idx="3">
                  <c:v>2.4423868312757202</c:v>
                </c:pt>
                <c:pt idx="4">
                  <c:v>2.560606060606061</c:v>
                </c:pt>
                <c:pt idx="5">
                  <c:v>2.5308641975308648</c:v>
                </c:pt>
                <c:pt idx="6">
                  <c:v>2.4761904761904763</c:v>
                </c:pt>
                <c:pt idx="7">
                  <c:v>2.182291666666667</c:v>
                </c:pt>
                <c:pt idx="8">
                  <c:v>2.5166666666666671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06-4AE3-8099-E9AF24940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F9B-4485-9E67-7E094858DE3E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9B-4485-9E67-7E094858DE3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F9B-4485-9E67-7E094858DE3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F9B-4485-9E67-7E094858DE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RODIČE'!$R$10:$R$18</c:f>
              <c:numCache>
                <c:formatCode>0.0</c:formatCode>
                <c:ptCount val="9"/>
                <c:pt idx="0">
                  <c:v>1.9835526315789467</c:v>
                </c:pt>
                <c:pt idx="1">
                  <c:v>2.2068965517241375</c:v>
                </c:pt>
                <c:pt idx="2">
                  <c:v>2</c:v>
                </c:pt>
                <c:pt idx="3">
                  <c:v>2.2368421052631584</c:v>
                </c:pt>
                <c:pt idx="4">
                  <c:v>2.4285714285714279</c:v>
                </c:pt>
                <c:pt idx="5">
                  <c:v>2.4799999999999995</c:v>
                </c:pt>
                <c:pt idx="6">
                  <c:v>1.9230769230769229</c:v>
                </c:pt>
                <c:pt idx="7">
                  <c:v>1.6153846153846154</c:v>
                </c:pt>
                <c:pt idx="8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9B-4485-9E67-7E094858D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E7-4316-AD4C-63EB512EAC7D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E7-4316-AD4C-63EB512EAC7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5E7-4316-AD4C-63EB512EAC7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5E7-4316-AD4C-63EB512EAC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 - RODIČE'!$B$10:$B$18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Otec</c:v>
                </c:pt>
                <c:pt idx="3">
                  <c:v>Matka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 - RODIČE'!$T$10:$T$18</c:f>
              <c:numCache>
                <c:formatCode>0.0</c:formatCode>
                <c:ptCount val="9"/>
                <c:pt idx="0">
                  <c:v>2.6814268142681383</c:v>
                </c:pt>
                <c:pt idx="1">
                  <c:v>2.5952380952380949</c:v>
                </c:pt>
                <c:pt idx="2">
                  <c:v>2.6153846153846154</c:v>
                </c:pt>
                <c:pt idx="3">
                  <c:v>2.6</c:v>
                </c:pt>
                <c:pt idx="4">
                  <c:v>2.7619047619047623</c:v>
                </c:pt>
                <c:pt idx="5">
                  <c:v>2.727272727272728</c:v>
                </c:pt>
                <c:pt idx="6">
                  <c:v>2.5714285714285707</c:v>
                </c:pt>
                <c:pt idx="7">
                  <c:v>2.2666666666666666</c:v>
                </c:pt>
                <c:pt idx="8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E7-4316-AD4C-63EB512EA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5B-4538-B588-1CD80EB6D1A6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5B-4538-B588-1CD80EB6D1A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75B-4538-B588-1CD80EB6D1A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75B-4538-B588-1CD80EB6D1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'ŠKOLY-ŽÁCI'!$E$10:$E$18</c:f>
              <c:numCache>
                <c:formatCode>0.0</c:formatCode>
                <c:ptCount val="9"/>
                <c:pt idx="0">
                  <c:v>2.7203951182745816</c:v>
                </c:pt>
                <c:pt idx="1">
                  <c:v>2.7480777013354936</c:v>
                </c:pt>
                <c:pt idx="2">
                  <c:v>2.7512755102040836</c:v>
                </c:pt>
                <c:pt idx="3">
                  <c:v>2.7446741854636589</c:v>
                </c:pt>
                <c:pt idx="4">
                  <c:v>2.9010617760617756</c:v>
                </c:pt>
                <c:pt idx="5">
                  <c:v>2.8535714285714286</c:v>
                </c:pt>
                <c:pt idx="6">
                  <c:v>2.7404017857142864</c:v>
                </c:pt>
                <c:pt idx="7">
                  <c:v>2.6264637002341931</c:v>
                </c:pt>
                <c:pt idx="8">
                  <c:v>2.5911239495798322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5B-4538-B588-1CD80EB6D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DC-4EE8-8367-4252CCBED66E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ADC-4EE8-8367-4252CCBED66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ADC-4EE8-8367-4252CCBED66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ADC-4EE8-8367-4252CCBED6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UČITELÉ'!$C$10:$C$15</c:f>
              <c:numCache>
                <c:formatCode>0.0</c:formatCode>
                <c:ptCount val="6"/>
                <c:pt idx="0">
                  <c:v>3.200242130750607</c:v>
                </c:pt>
                <c:pt idx="1">
                  <c:v>3.0620689655172417</c:v>
                </c:pt>
                <c:pt idx="2">
                  <c:v>2.8499999999999996</c:v>
                </c:pt>
                <c:pt idx="3">
                  <c:v>3.1428571428571428</c:v>
                </c:pt>
                <c:pt idx="4">
                  <c:v>2.9818181818181819</c:v>
                </c:pt>
                <c:pt idx="5">
                  <c:v>3.3142857142857145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DC-4EE8-8367-4252CCBED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EF-4E2F-8E51-CF076DC6D3F5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EF-4E2F-8E51-CF076DC6D3F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8EF-4E2F-8E51-CF076DC6D3F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8EF-4E2F-8E51-CF076DC6D3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UČITELÉ'!$E$10:$E$15</c:f>
              <c:numCache>
                <c:formatCode>0.0</c:formatCode>
                <c:ptCount val="6"/>
                <c:pt idx="0">
                  <c:v>2.9600484261501201</c:v>
                </c:pt>
                <c:pt idx="1">
                  <c:v>2.8793103448275859</c:v>
                </c:pt>
                <c:pt idx="2">
                  <c:v>2.65625</c:v>
                </c:pt>
                <c:pt idx="3">
                  <c:v>2.9642857142857144</c:v>
                </c:pt>
                <c:pt idx="4">
                  <c:v>2.8409090909090908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EF-4E2F-8E51-CF076DC6D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0A-4BAE-AF76-CAA8CB7D8A1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0A-4BAE-AF76-CAA8CB7D8A1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C0A-4BAE-AF76-CAA8CB7D8A1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C0A-4BAE-AF76-CAA8CB7D8A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UČITELÉ'!$G$10:$G$15</c:f>
              <c:numCache>
                <c:formatCode>0.0</c:formatCode>
                <c:ptCount val="6"/>
                <c:pt idx="0">
                  <c:v>3.0663438256658591</c:v>
                </c:pt>
                <c:pt idx="1">
                  <c:v>3.1172413793103448</c:v>
                </c:pt>
                <c:pt idx="2">
                  <c:v>3.0249999999999999</c:v>
                </c:pt>
                <c:pt idx="3">
                  <c:v>3.1523809523809523</c:v>
                </c:pt>
                <c:pt idx="4">
                  <c:v>3.1454545454545455</c:v>
                </c:pt>
                <c:pt idx="5">
                  <c:v>3.0285714285714285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0A-4BAE-AF76-CAA8CB7D8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F0-4CE8-84F4-94B8853141CE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F0-4CE8-84F4-94B8853141C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2F0-4CE8-84F4-94B8853141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2F0-4CE8-84F4-94B8853141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UČITELÉ'!$I$10:$I$15</c:f>
              <c:numCache>
                <c:formatCode>0.0</c:formatCode>
                <c:ptCount val="6"/>
                <c:pt idx="0">
                  <c:v>3.4225181598062941</c:v>
                </c:pt>
                <c:pt idx="1">
                  <c:v>3.2931034482758625</c:v>
                </c:pt>
                <c:pt idx="2">
                  <c:v>3.166666666666667</c:v>
                </c:pt>
                <c:pt idx="3">
                  <c:v>3.3412698412698414</c:v>
                </c:pt>
                <c:pt idx="4">
                  <c:v>3.1969696969696972</c:v>
                </c:pt>
                <c:pt idx="5">
                  <c:v>3.5952380952380949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F0-4CE8-84F4-94B885314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79-4700-8D3C-10A159693896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79-4700-8D3C-10A15969389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D79-4700-8D3C-10A15969389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D79-4700-8D3C-10A159693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UČITELÉ'!$K$10:$K$15</c:f>
              <c:numCache>
                <c:formatCode>0.0</c:formatCode>
                <c:ptCount val="6"/>
                <c:pt idx="0">
                  <c:v>3.2717917675544808</c:v>
                </c:pt>
                <c:pt idx="1">
                  <c:v>3.0862068965517242</c:v>
                </c:pt>
                <c:pt idx="2">
                  <c:v>2.828125</c:v>
                </c:pt>
                <c:pt idx="3">
                  <c:v>3.1845238095238093</c:v>
                </c:pt>
                <c:pt idx="4">
                  <c:v>2.9715909090909092</c:v>
                </c:pt>
                <c:pt idx="5">
                  <c:v>3.4464285714285716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9-4700-8D3C-10A159693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8E-48C1-BBAD-E321B4D64E9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8E-48C1-BBAD-E321B4D64E9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38E-48C1-BBAD-E321B4D64E9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38E-48C1-BBAD-E321B4D64E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UČITELÉ'!$M$10:$M$15</c:f>
              <c:numCache>
                <c:formatCode>0.0</c:formatCode>
                <c:ptCount val="6"/>
                <c:pt idx="0">
                  <c:v>1.5975786924939483</c:v>
                </c:pt>
                <c:pt idx="1">
                  <c:v>1.5931034482758624</c:v>
                </c:pt>
                <c:pt idx="2">
                  <c:v>1.65</c:v>
                </c:pt>
                <c:pt idx="3">
                  <c:v>1.5714285714285714</c:v>
                </c:pt>
                <c:pt idx="4">
                  <c:v>1.6272727272727274</c:v>
                </c:pt>
                <c:pt idx="5">
                  <c:v>1.4857142857142855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8E-48C1-BBAD-E321B4D64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C9C-4C9D-BE70-8BB3C0802DD3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9C-4C9D-BE70-8BB3C0802DD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C9C-4C9D-BE70-8BB3C0802DD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C9C-4C9D-BE70-8BB3C0802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UČITELÉ'!$O$10:$O$15</c:f>
              <c:numCache>
                <c:formatCode>0.0</c:formatCode>
                <c:ptCount val="6"/>
                <c:pt idx="0">
                  <c:v>3.0871670702179177</c:v>
                </c:pt>
                <c:pt idx="1">
                  <c:v>2.9724137931034478</c:v>
                </c:pt>
                <c:pt idx="2">
                  <c:v>2.7</c:v>
                </c:pt>
                <c:pt idx="3">
                  <c:v>3.0761904761904764</c:v>
                </c:pt>
                <c:pt idx="4">
                  <c:v>2.8636363636363633</c:v>
                </c:pt>
                <c:pt idx="5">
                  <c:v>3.3142857142857141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9C-4C9D-BE70-8BB3C0802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0E-4670-868E-9C435B3FAA0B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0E-4670-868E-9C435B3FAA0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80E-4670-868E-9C435B3FAA0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80E-4670-868E-9C435B3FAA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UČITELÉ'!$Q$10:$Q$15</c:f>
              <c:numCache>
                <c:formatCode>0.0</c:formatCode>
                <c:ptCount val="6"/>
                <c:pt idx="0">
                  <c:v>1.6951170298627929</c:v>
                </c:pt>
                <c:pt idx="1">
                  <c:v>1.9310344827586208</c:v>
                </c:pt>
                <c:pt idx="2">
                  <c:v>2.2604166666666665</c:v>
                </c:pt>
                <c:pt idx="3">
                  <c:v>1.8055555555555558</c:v>
                </c:pt>
                <c:pt idx="4">
                  <c:v>2.0643939393939394</c:v>
                </c:pt>
                <c:pt idx="5">
                  <c:v>1.5119047619047621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0E-4670-868E-9C435B3FA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AA-40C1-9BE5-7EC1C9D3EDD4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AA-40C1-9BE5-7EC1C9D3EDD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CAA-40C1-9BE5-7EC1C9D3EDD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CAA-40C1-9BE5-7EC1C9D3ED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UČITELÉ'!$S$10:$S$15</c:f>
              <c:numCache>
                <c:formatCode>0.0</c:formatCode>
                <c:ptCount val="6"/>
                <c:pt idx="0">
                  <c:v>3.3296004842614977</c:v>
                </c:pt>
                <c:pt idx="1">
                  <c:v>3.3448275862068964</c:v>
                </c:pt>
                <c:pt idx="2">
                  <c:v>3.328125</c:v>
                </c:pt>
                <c:pt idx="3">
                  <c:v>3.3511904761904754</c:v>
                </c:pt>
                <c:pt idx="4">
                  <c:v>3.3352272727272729</c:v>
                </c:pt>
                <c:pt idx="5">
                  <c:v>3.375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AA-40C1-9BE5-7EC1C9D3E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89-4D2F-87D0-89D0B294D7F8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89-4D2F-87D0-89D0B294D7F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689-4D2F-87D0-89D0B294D7F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689-4D2F-87D0-89D0B294D7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UČITELÉ'!$U$10:$U$15</c:f>
              <c:numCache>
                <c:formatCode>0.0</c:formatCode>
                <c:ptCount val="6"/>
                <c:pt idx="0">
                  <c:v>2.050847457627119</c:v>
                </c:pt>
                <c:pt idx="1">
                  <c:v>2.2561576354679809</c:v>
                </c:pt>
                <c:pt idx="2">
                  <c:v>2.5892857142857144</c:v>
                </c:pt>
                <c:pt idx="3">
                  <c:v>2.129251700680272</c:v>
                </c:pt>
                <c:pt idx="4">
                  <c:v>2.4155844155844153</c:v>
                </c:pt>
                <c:pt idx="5">
                  <c:v>1.7551020408163265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89-4D2F-87D0-89D0B294D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F2-4F14-88BD-03ACF2BE8161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F2-4F14-88BD-03ACF2BE816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9F2-4F14-88BD-03ACF2BE816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9F2-4F14-88BD-03ACF2BE8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'ŠKOLY-ŽÁCI'!$G$10:$G$18</c:f>
              <c:numCache>
                <c:formatCode>0.0</c:formatCode>
                <c:ptCount val="9"/>
                <c:pt idx="0">
                  <c:v>2.9620535714285769</c:v>
                </c:pt>
                <c:pt idx="1">
                  <c:v>2.9759206798866846</c:v>
                </c:pt>
                <c:pt idx="2">
                  <c:v>3.0109890109890096</c:v>
                </c:pt>
                <c:pt idx="3">
                  <c:v>2.9385964912280702</c:v>
                </c:pt>
                <c:pt idx="4">
                  <c:v>3.189189189189189</c:v>
                </c:pt>
                <c:pt idx="5">
                  <c:v>2.9857142857142853</c:v>
                </c:pt>
                <c:pt idx="6">
                  <c:v>2.9604166666666671</c:v>
                </c:pt>
                <c:pt idx="7">
                  <c:v>2.8715846994535514</c:v>
                </c:pt>
                <c:pt idx="8">
                  <c:v>2.8455882352941186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2-4F14-88BD-03ACF2BE8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B6-4D13-A39E-E8F5072FB99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B6-4D13-A39E-E8F5072FB99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7B6-4D13-A39E-E8F5072FB99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7B6-4D13-A39E-E8F5072FB9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UČITELÉ'!$W$10:$W$15</c:f>
              <c:numCache>
                <c:formatCode>0.0</c:formatCode>
                <c:ptCount val="6"/>
                <c:pt idx="0">
                  <c:v>1.7200968523002427</c:v>
                </c:pt>
                <c:pt idx="1">
                  <c:v>1.9</c:v>
                </c:pt>
                <c:pt idx="2">
                  <c:v>2</c:v>
                </c:pt>
                <c:pt idx="3">
                  <c:v>1.8619047619047617</c:v>
                </c:pt>
                <c:pt idx="4">
                  <c:v>2.045454545454545</c:v>
                </c:pt>
                <c:pt idx="5">
                  <c:v>1.4428571428571428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B6-4D13-A39E-E8F5072FB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9D-434D-BD3B-BA19697360EB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9D-434D-BD3B-BA19697360E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99D-434D-BD3B-BA19697360E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99D-434D-BD3B-BA19697360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UČITELÉ'!$Y$10:$Y$15</c:f>
              <c:numCache>
                <c:formatCode>0.0</c:formatCode>
                <c:ptCount val="6"/>
                <c:pt idx="0">
                  <c:v>2.3159806295399519</c:v>
                </c:pt>
                <c:pt idx="1">
                  <c:v>2.4913793103448278</c:v>
                </c:pt>
                <c:pt idx="2">
                  <c:v>2.71875</c:v>
                </c:pt>
                <c:pt idx="3">
                  <c:v>2.4047619047619051</c:v>
                </c:pt>
                <c:pt idx="4">
                  <c:v>2.5340909090909087</c:v>
                </c:pt>
                <c:pt idx="5">
                  <c:v>2.3571428571428572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9D-434D-BD3B-BA1969736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4D-4BC8-ABDA-A91453B10FF5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4D-4BC8-ABDA-A91453B10FF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34D-4BC8-ABDA-A91453B10FF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34D-4BC8-ABDA-A91453B10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 UČITELÉ'!$B$10:$B$15</c:f>
              <c:strCache>
                <c:ptCount val="6"/>
                <c:pt idx="0">
                  <c:v>Všechny školy Praha 13</c:v>
                </c:pt>
                <c:pt idx="1">
                  <c:v>Celá škola</c:v>
                </c:pt>
                <c:pt idx="2">
                  <c:v>Věk do 40 let</c:v>
                </c:pt>
                <c:pt idx="3">
                  <c:v>Věk 41 let a více</c:v>
                </c:pt>
                <c:pt idx="4">
                  <c:v>Úvazek: Plný</c:v>
                </c:pt>
                <c:pt idx="5">
                  <c:v>Úvazek: Částečný</c:v>
                </c:pt>
              </c:strCache>
            </c:strRef>
          </c:cat>
          <c:val>
            <c:numRef>
              <c:f>'ŠKOLY- UČITELÉ'!$AB$10:$AB$15</c:f>
              <c:numCache>
                <c:formatCode>0.0</c:formatCode>
                <c:ptCount val="6"/>
                <c:pt idx="0">
                  <c:v>3.0944309927360814</c:v>
                </c:pt>
                <c:pt idx="1">
                  <c:v>3.3103448275862073</c:v>
                </c:pt>
                <c:pt idx="2">
                  <c:v>3.125</c:v>
                </c:pt>
                <c:pt idx="3">
                  <c:v>3.3809523809523814</c:v>
                </c:pt>
                <c:pt idx="4">
                  <c:v>3.2272727272727271</c:v>
                </c:pt>
                <c:pt idx="5">
                  <c:v>3.5714285714285716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4D-4BC8-ABDA-A91453B10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06718550550033"/>
          <c:y val="0.18826605007707406"/>
          <c:w val="0.5791049044074407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4A-4FE1-95DE-6F453C30F463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4A-4FE1-95DE-6F453C30F46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C4A-4FE1-95DE-6F453C30F46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C4A-4FE1-95DE-6F453C30F4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P13'!$C$9:$C$20</c:f>
              <c:numCache>
                <c:formatCode>0.0</c:formatCode>
                <c:ptCount val="12"/>
                <c:pt idx="0">
                  <c:v>2.7888708513708482</c:v>
                </c:pt>
                <c:pt idx="1">
                  <c:v>2.7888708513708482</c:v>
                </c:pt>
                <c:pt idx="2">
                  <c:v>2.8147147147147158</c:v>
                </c:pt>
                <c:pt idx="3">
                  <c:v>2.7521929824561386</c:v>
                </c:pt>
                <c:pt idx="4">
                  <c:v>2.6860640301318273</c:v>
                </c:pt>
                <c:pt idx="5">
                  <c:v>3.4444444444444433</c:v>
                </c:pt>
                <c:pt idx="6">
                  <c:v>2.8165784832451508</c:v>
                </c:pt>
                <c:pt idx="7">
                  <c:v>2.778092540132199</c:v>
                </c:pt>
                <c:pt idx="8">
                  <c:v>2.6816546762589923</c:v>
                </c:pt>
                <c:pt idx="9">
                  <c:v>2.8507362784471217</c:v>
                </c:pt>
                <c:pt idx="10">
                  <c:v>2.8521457965902419</c:v>
                </c:pt>
                <c:pt idx="11">
                  <c:v>2.7819767441860463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4A-4FE1-95DE-6F453C30F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181028857048606"/>
          <c:y val="0.18826605007707406"/>
          <c:w val="0.5779664708919581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16-4D99-9871-397C31039A6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16-4D99-9871-397C31039A6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916-4D99-9871-397C31039A6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8916-4D99-9871-397C31039A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P13'!$E$9:$E$20</c:f>
              <c:numCache>
                <c:formatCode>0.0</c:formatCode>
                <c:ptCount val="12"/>
                <c:pt idx="0">
                  <c:v>2.7203951182745816</c:v>
                </c:pt>
                <c:pt idx="1">
                  <c:v>2.7203951182745816</c:v>
                </c:pt>
                <c:pt idx="2">
                  <c:v>2.7827220077220085</c:v>
                </c:pt>
                <c:pt idx="3">
                  <c:v>2.6653665413533827</c:v>
                </c:pt>
                <c:pt idx="4">
                  <c:v>2.5866828087167071</c:v>
                </c:pt>
                <c:pt idx="5">
                  <c:v>3.2797619047619047</c:v>
                </c:pt>
                <c:pt idx="6">
                  <c:v>2.6818310657596371</c:v>
                </c:pt>
                <c:pt idx="7">
                  <c:v>2.7480777013354936</c:v>
                </c:pt>
                <c:pt idx="8">
                  <c:v>2.6681654676258986</c:v>
                </c:pt>
                <c:pt idx="9">
                  <c:v>2.7273379231210559</c:v>
                </c:pt>
                <c:pt idx="10">
                  <c:v>2.7592120181405875</c:v>
                </c:pt>
                <c:pt idx="11">
                  <c:v>2.8086586378737537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16-4D99-9871-397C31039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>
                <a:solidFill>
                  <a:srgbClr val="002060"/>
                </a:solidFill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06718550550033"/>
          <c:y val="0.18826605007707406"/>
          <c:w val="0.57910490440744089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76-4B99-ABAC-A94122641272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76-4B99-ABAC-A9412264127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776-4B99-ABAC-A9412264127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2776-4B99-ABAC-A941226412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P13'!$G$9:$G$20</c:f>
              <c:numCache>
                <c:formatCode>0.0</c:formatCode>
                <c:ptCount val="12"/>
                <c:pt idx="0">
                  <c:v>2.9620535714285769</c:v>
                </c:pt>
                <c:pt idx="1">
                  <c:v>2.9620535714285769</c:v>
                </c:pt>
                <c:pt idx="2">
                  <c:v>2.9873873873873866</c:v>
                </c:pt>
                <c:pt idx="3">
                  <c:v>2.9346491228070177</c:v>
                </c:pt>
                <c:pt idx="4">
                  <c:v>2.8751412429378527</c:v>
                </c:pt>
                <c:pt idx="5">
                  <c:v>3.458333333333333</c:v>
                </c:pt>
                <c:pt idx="6">
                  <c:v>2.9854497354497358</c:v>
                </c:pt>
                <c:pt idx="7">
                  <c:v>2.9759206798866846</c:v>
                </c:pt>
                <c:pt idx="8">
                  <c:v>2.8764988009592347</c:v>
                </c:pt>
                <c:pt idx="9">
                  <c:v>2.9866131191432399</c:v>
                </c:pt>
                <c:pt idx="10">
                  <c:v>3.0445326278659626</c:v>
                </c:pt>
                <c:pt idx="11">
                  <c:v>2.8817829457364352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76-4B99-ABAC-A94122641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06718550550033"/>
          <c:y val="0.18826605007707406"/>
          <c:w val="0.5791049044074407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36-45FB-B5EF-C4B77A131DE4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36-45FB-B5EF-C4B77A131DE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836-45FB-B5EF-C4B77A131DE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836-45FB-B5EF-C4B77A131DE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P13'!$I$9:$I$20</c:f>
              <c:numCache>
                <c:formatCode>0.0</c:formatCode>
                <c:ptCount val="12"/>
                <c:pt idx="0">
                  <c:v>2.4212662337662363</c:v>
                </c:pt>
                <c:pt idx="1">
                  <c:v>2.4212662337662363</c:v>
                </c:pt>
                <c:pt idx="2">
                  <c:v>2.4819819819819822</c:v>
                </c:pt>
                <c:pt idx="3">
                  <c:v>2.4609649122807005</c:v>
                </c:pt>
                <c:pt idx="4">
                  <c:v>2.4796610169491511</c:v>
                </c:pt>
                <c:pt idx="5">
                  <c:v>1.9374999999999996</c:v>
                </c:pt>
                <c:pt idx="6">
                  <c:v>2.3994708994708982</c:v>
                </c:pt>
                <c:pt idx="7">
                  <c:v>2.411709159584515</c:v>
                </c:pt>
                <c:pt idx="8">
                  <c:v>2.5785371702637891</c:v>
                </c:pt>
                <c:pt idx="9">
                  <c:v>2.3306559571619805</c:v>
                </c:pt>
                <c:pt idx="10">
                  <c:v>2.3302469135802468</c:v>
                </c:pt>
                <c:pt idx="11">
                  <c:v>2.4156976744186056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6-45FB-B5EF-C4B77A131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998338531036914"/>
          <c:y val="0.18826605007707406"/>
          <c:w val="0.5797933940892119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E1-4655-B1FD-FEA5750165A8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E1-4655-B1FD-FEA5750165A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3E1-4655-B1FD-FEA5750165A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3E1-4655-B1FD-FEA5750165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P13'!$K$9:$K$20</c:f>
              <c:numCache>
                <c:formatCode>0.0</c:formatCode>
                <c:ptCount val="12"/>
                <c:pt idx="0">
                  <c:v>2.5746753246753267</c:v>
                </c:pt>
                <c:pt idx="1">
                  <c:v>2.5746753246753267</c:v>
                </c:pt>
                <c:pt idx="2">
                  <c:v>2.605405405405405</c:v>
                </c:pt>
                <c:pt idx="3">
                  <c:v>2.5857894736842097</c:v>
                </c:pt>
                <c:pt idx="4">
                  <c:v>2.5057627118644059</c:v>
                </c:pt>
                <c:pt idx="5">
                  <c:v>2.9958333333333331</c:v>
                </c:pt>
                <c:pt idx="6">
                  <c:v>2.615873015873015</c:v>
                </c:pt>
                <c:pt idx="7">
                  <c:v>2.5376770538243614</c:v>
                </c:pt>
                <c:pt idx="8">
                  <c:v>2.4676258992805731</c:v>
                </c:pt>
                <c:pt idx="9">
                  <c:v>2.6232931726907629</c:v>
                </c:pt>
                <c:pt idx="10">
                  <c:v>2.6301587301587288</c:v>
                </c:pt>
                <c:pt idx="11">
                  <c:v>2.5441860465116268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E1-4655-B1FD-FEA575016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394988024038"/>
          <c:y val="0.18826605007707406"/>
          <c:w val="0.581381771438406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00-404C-A14E-FE74EF481EDA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00-404C-A14E-FE74EF481ED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600-404C-A14E-FE74EF481ED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600-404C-A14E-FE74EF481E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P13'!$M$9:$M$20</c:f>
              <c:numCache>
                <c:formatCode>0.0</c:formatCode>
                <c:ptCount val="12"/>
                <c:pt idx="0">
                  <c:v>2.6908820346320392</c:v>
                </c:pt>
                <c:pt idx="1">
                  <c:v>2.6908820346320392</c:v>
                </c:pt>
                <c:pt idx="2">
                  <c:v>2.7261261261261267</c:v>
                </c:pt>
                <c:pt idx="3">
                  <c:v>2.6521929824561417</c:v>
                </c:pt>
                <c:pt idx="4">
                  <c:v>2.6259887005649722</c:v>
                </c:pt>
                <c:pt idx="5">
                  <c:v>3.3506944444444438</c:v>
                </c:pt>
                <c:pt idx="6">
                  <c:v>2.8201058201058204</c:v>
                </c:pt>
                <c:pt idx="7">
                  <c:v>2.7294617563739401</c:v>
                </c:pt>
                <c:pt idx="8">
                  <c:v>2.4778177458033563</c:v>
                </c:pt>
                <c:pt idx="9">
                  <c:v>2.7269076305220872</c:v>
                </c:pt>
                <c:pt idx="10">
                  <c:v>2.7486772486772462</c:v>
                </c:pt>
                <c:pt idx="11">
                  <c:v>2.6569767441860459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00-404C-A14E-FE74EF481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394988024038"/>
          <c:y val="0.18826605007707406"/>
          <c:w val="0.581381771438406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E76-48C4-8F9B-DD90447D038B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E76-48C4-8F9B-DD90447D038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E76-48C4-8F9B-DD90447D038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E76-48C4-8F9B-DD90447D03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P13'!$O$9:$O$20</c:f>
              <c:numCache>
                <c:formatCode>0.0</c:formatCode>
                <c:ptCount val="12"/>
                <c:pt idx="0">
                  <c:v>2.8668831168831157</c:v>
                </c:pt>
                <c:pt idx="1">
                  <c:v>2.8668831168831157</c:v>
                </c:pt>
                <c:pt idx="2">
                  <c:v>2.9091891891891901</c:v>
                </c:pt>
                <c:pt idx="3">
                  <c:v>2.918421052631579</c:v>
                </c:pt>
                <c:pt idx="4">
                  <c:v>2.825084745762712</c:v>
                </c:pt>
                <c:pt idx="5">
                  <c:v>3.2874999999999996</c:v>
                </c:pt>
                <c:pt idx="6">
                  <c:v>2.842857142857143</c:v>
                </c:pt>
                <c:pt idx="7">
                  <c:v>2.7835694050991515</c:v>
                </c:pt>
                <c:pt idx="8">
                  <c:v>2.7705035971223015</c:v>
                </c:pt>
                <c:pt idx="9">
                  <c:v>2.8939759036144554</c:v>
                </c:pt>
                <c:pt idx="10">
                  <c:v>2.956613756613756</c:v>
                </c:pt>
                <c:pt idx="11">
                  <c:v>2.7697674418604641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76-48C4-8F9B-DD90447D0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EA-4227-84A0-F7BB17EA2DDC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EA-4227-84A0-F7BB17EA2DD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3EA-4227-84A0-F7BB17EA2DD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3EA-4227-84A0-F7BB17EA2D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'ŠKOLY-ŽÁCI'!$I$10:$I$18</c:f>
              <c:numCache>
                <c:formatCode>0.0</c:formatCode>
                <c:ptCount val="9"/>
                <c:pt idx="0">
                  <c:v>2.4212662337662363</c:v>
                </c:pt>
                <c:pt idx="1">
                  <c:v>2.411709159584515</c:v>
                </c:pt>
                <c:pt idx="2">
                  <c:v>2.3534798534798549</c:v>
                </c:pt>
                <c:pt idx="3">
                  <c:v>2.4736842105263168</c:v>
                </c:pt>
                <c:pt idx="4">
                  <c:v>2.2274774774774779</c:v>
                </c:pt>
                <c:pt idx="5">
                  <c:v>2.352380952380952</c:v>
                </c:pt>
                <c:pt idx="6">
                  <c:v>2.4874999999999998</c:v>
                </c:pt>
                <c:pt idx="7">
                  <c:v>2.5956284153005464</c:v>
                </c:pt>
                <c:pt idx="8">
                  <c:v>2.4191176470588229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EA-4227-84A0-F7BB17EA2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953342153952065"/>
          <c:y val="0.18826605007707406"/>
          <c:w val="0.58024333792292349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F18-4DC4-9C62-00E1A674A50A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F18-4DC4-9C62-00E1A674A50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F18-4DC4-9C62-00E1A674A50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F18-4DC4-9C62-00E1A674A5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P13'!$Q$9:$Q$20</c:f>
              <c:numCache>
                <c:formatCode>0.0</c:formatCode>
                <c:ptCount val="12"/>
                <c:pt idx="0">
                  <c:v>1.9598214285714295</c:v>
                </c:pt>
                <c:pt idx="1">
                  <c:v>1.9598214285714295</c:v>
                </c:pt>
                <c:pt idx="2">
                  <c:v>2.0527027027027027</c:v>
                </c:pt>
                <c:pt idx="3">
                  <c:v>1.9480263157894742</c:v>
                </c:pt>
                <c:pt idx="4">
                  <c:v>1.987288135593221</c:v>
                </c:pt>
                <c:pt idx="5">
                  <c:v>1.75</c:v>
                </c:pt>
                <c:pt idx="6">
                  <c:v>2.0277777777777772</c:v>
                </c:pt>
                <c:pt idx="7">
                  <c:v>2.0580736543909377</c:v>
                </c:pt>
                <c:pt idx="8">
                  <c:v>1.9181654676258981</c:v>
                </c:pt>
                <c:pt idx="9">
                  <c:v>1.8845381526104414</c:v>
                </c:pt>
                <c:pt idx="10">
                  <c:v>1.8386243386243388</c:v>
                </c:pt>
                <c:pt idx="11">
                  <c:v>2.0886627906976765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18-4DC4-9C62-00E1A674A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394988024038"/>
          <c:y val="0.14127626117219927"/>
          <c:w val="0.58821237253130232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95-4AC9-B56D-D60176D3D3FD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95-4AC9-B56D-D60176D3D3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395-4AC9-B56D-D60176D3D3F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395-4AC9-B56D-D60176D3D3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P13'!$T$9:$T$20</c:f>
              <c:numCache>
                <c:formatCode>0.0</c:formatCode>
                <c:ptCount val="12"/>
                <c:pt idx="0">
                  <c:v>1.9301948051948041</c:v>
                </c:pt>
                <c:pt idx="1">
                  <c:v>1.9301948051948041</c:v>
                </c:pt>
                <c:pt idx="2">
                  <c:v>2.0702702702702704</c:v>
                </c:pt>
                <c:pt idx="3">
                  <c:v>1.8236842105263167</c:v>
                </c:pt>
                <c:pt idx="4">
                  <c:v>1.9152542372881358</c:v>
                </c:pt>
                <c:pt idx="5">
                  <c:v>1.6041666666666672</c:v>
                </c:pt>
                <c:pt idx="6">
                  <c:v>2.0952380952380953</c:v>
                </c:pt>
                <c:pt idx="7">
                  <c:v>2.033994334277617</c:v>
                </c:pt>
                <c:pt idx="8">
                  <c:v>2.111510791366904</c:v>
                </c:pt>
                <c:pt idx="9">
                  <c:v>1.7710843373493974</c:v>
                </c:pt>
                <c:pt idx="10">
                  <c:v>1.8068783068783074</c:v>
                </c:pt>
                <c:pt idx="11">
                  <c:v>2.0058139534883721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95-4AC9-B56D-D60176D3D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725655450855529"/>
          <c:y val="0.18826605007707406"/>
          <c:w val="0.5825202049538889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91-49D1-817C-DA8BB79CAD08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91-49D1-817C-DA8BB79CAD0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D191-49D1-817C-DA8BB79CAD0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70C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D191-49D1-817C-DA8BB79CAD0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'ŽÁCI-PŘEHLED P13'!$B$9:$B$20</c:f>
              <c:strCache>
                <c:ptCount val="12"/>
                <c:pt idx="0">
                  <c:v>Všechny školy Praha 13 - všichni žáci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'ŽÁCI-PŘEHLED P13'!$V$9:$V$20</c:f>
              <c:numCache>
                <c:formatCode>0.0</c:formatCode>
                <c:ptCount val="12"/>
                <c:pt idx="0">
                  <c:v>2.6941722537390378</c:v>
                </c:pt>
                <c:pt idx="1">
                  <c:v>2.6941722537390378</c:v>
                </c:pt>
                <c:pt idx="2">
                  <c:v>2.5294117647058814</c:v>
                </c:pt>
                <c:pt idx="3">
                  <c:v>2.5992779783393498</c:v>
                </c:pt>
                <c:pt idx="4">
                  <c:v>2.651685393258425</c:v>
                </c:pt>
                <c:pt idx="6">
                  <c:v>2.9</c:v>
                </c:pt>
                <c:pt idx="7">
                  <c:v>2.6148648648648654</c:v>
                </c:pt>
                <c:pt idx="8">
                  <c:v>2.7239819004524879</c:v>
                </c:pt>
                <c:pt idx="9">
                  <c:v>2.7560975609756095</c:v>
                </c:pt>
                <c:pt idx="10">
                  <c:v>2.8068181818181812</c:v>
                </c:pt>
                <c:pt idx="11">
                  <c:v>2.779220779220779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91-49D1-817C-DA8BB79CA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06718550550033"/>
          <c:y val="0.18826605007707406"/>
          <c:w val="0.5791049044074407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5B-4ED5-BBC0-6772DD5F29E6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F5B-4ED5-BBC0-6772DD5F29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F5B-4ED5-BBC0-6772DD5F29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F5B-4ED5-BBC0-6772DD5F29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'!$C$9:$C$20</c:f>
              <c:numCache>
                <c:formatCode>0.0</c:formatCode>
                <c:ptCount val="12"/>
                <c:pt idx="0">
                  <c:v>2.9531757381076935</c:v>
                </c:pt>
                <c:pt idx="1">
                  <c:v>2.9531757381076935</c:v>
                </c:pt>
                <c:pt idx="2">
                  <c:v>2.9304234706103869</c:v>
                </c:pt>
                <c:pt idx="3">
                  <c:v>2.9125244283157445</c:v>
                </c:pt>
                <c:pt idx="4">
                  <c:v>2.8347037101433714</c:v>
                </c:pt>
                <c:pt idx="5">
                  <c:v>3.456714750677599</c:v>
                </c:pt>
                <c:pt idx="6">
                  <c:v>2.9981750165573695</c:v>
                </c:pt>
                <c:pt idx="7">
                  <c:v>2.8826252012626568</c:v>
                </c:pt>
                <c:pt idx="8">
                  <c:v>2.8975354814841672</c:v>
                </c:pt>
                <c:pt idx="9">
                  <c:v>3.0551800183707494</c:v>
                </c:pt>
                <c:pt idx="10">
                  <c:v>3.0598839329120069</c:v>
                </c:pt>
                <c:pt idx="11">
                  <c:v>2.9457141464375809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5B-4ED5-BBC0-6772DD5F2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181028857048606"/>
          <c:y val="0.18826605007707406"/>
          <c:w val="0.5779664708919581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8F-4B3E-96DE-49BD9ADA1B44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8F-4B3E-96DE-49BD9ADA1B4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88F-4B3E-96DE-49BD9ADA1B4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88F-4B3E-96DE-49BD9ADA1B4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'!$E$9:$E$20</c:f>
              <c:numCache>
                <c:formatCode>0.0</c:formatCode>
                <c:ptCount val="12"/>
                <c:pt idx="0">
                  <c:v>2.9271085050935777</c:v>
                </c:pt>
                <c:pt idx="1">
                  <c:v>2.9271085050935777</c:v>
                </c:pt>
                <c:pt idx="2">
                  <c:v>2.9836671117044942</c:v>
                </c:pt>
                <c:pt idx="3">
                  <c:v>2.7465545477450237</c:v>
                </c:pt>
                <c:pt idx="4">
                  <c:v>2.830093274423171</c:v>
                </c:pt>
                <c:pt idx="5">
                  <c:v>3.3753446115288219</c:v>
                </c:pt>
                <c:pt idx="6">
                  <c:v>2.8767052767052768</c:v>
                </c:pt>
                <c:pt idx="7">
                  <c:v>2.9077421444768383</c:v>
                </c:pt>
                <c:pt idx="8">
                  <c:v>2.9974079702803107</c:v>
                </c:pt>
                <c:pt idx="9">
                  <c:v>2.9695406445406447</c:v>
                </c:pt>
                <c:pt idx="10">
                  <c:v>3.0400297619047616</c:v>
                </c:pt>
                <c:pt idx="11">
                  <c:v>2.9450460829493088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8F-4B3E-96DE-49BD9ADA1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>
                <a:solidFill>
                  <a:srgbClr val="002060"/>
                </a:solidFill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06718550550033"/>
          <c:y val="0.18826605007707406"/>
          <c:w val="0.57910490440744089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2D-4FBD-A3FB-87328606DC99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2D-4FBD-A3FB-87328606DC9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A2D-4FBD-A3FB-87328606DC9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A2D-4FBD-A3FB-87328606DC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'!$G$9:$G$20</c:f>
              <c:numCache>
                <c:formatCode>0.0</c:formatCode>
                <c:ptCount val="12"/>
                <c:pt idx="0">
                  <c:v>3.0303420546441484</c:v>
                </c:pt>
                <c:pt idx="1">
                  <c:v>3.0303420546441484</c:v>
                </c:pt>
                <c:pt idx="2">
                  <c:v>3.0233095305525208</c:v>
                </c:pt>
                <c:pt idx="3">
                  <c:v>3.0073381204333605</c:v>
                </c:pt>
                <c:pt idx="4">
                  <c:v>2.9038194909328925</c:v>
                </c:pt>
                <c:pt idx="5">
                  <c:v>3.4818893825472768</c:v>
                </c:pt>
                <c:pt idx="6">
                  <c:v>3.1523819273819278</c:v>
                </c:pt>
                <c:pt idx="7">
                  <c:v>3.000492780084616</c:v>
                </c:pt>
                <c:pt idx="8">
                  <c:v>2.95658512151318</c:v>
                </c:pt>
                <c:pt idx="9">
                  <c:v>3.0674471992653811</c:v>
                </c:pt>
                <c:pt idx="10">
                  <c:v>3.1189512823035552</c:v>
                </c:pt>
                <c:pt idx="11">
                  <c:v>3.0120787366755106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2D-4FBD-A3FB-87328606D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006718550550033"/>
          <c:y val="0.18826605007707406"/>
          <c:w val="0.5791049044074407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1D-47F9-A6E7-23E681002AD5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1D-47F9-A6E7-23E681002AD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51D-47F9-A6E7-23E681002AD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51D-47F9-A6E7-23E681002AD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'!$I$9:$I$20</c:f>
              <c:numCache>
                <c:formatCode>0.0</c:formatCode>
                <c:ptCount val="12"/>
                <c:pt idx="0">
                  <c:v>2.1989645958583828</c:v>
                </c:pt>
                <c:pt idx="1">
                  <c:v>2.1989645958583828</c:v>
                </c:pt>
                <c:pt idx="2">
                  <c:v>2.270716510903426</c:v>
                </c:pt>
                <c:pt idx="3">
                  <c:v>2.2239858906525565</c:v>
                </c:pt>
                <c:pt idx="4">
                  <c:v>2.3680701754385964</c:v>
                </c:pt>
                <c:pt idx="5">
                  <c:v>1.6640350877192982</c:v>
                </c:pt>
                <c:pt idx="6">
                  <c:v>2.045045045045045</c:v>
                </c:pt>
                <c:pt idx="7">
                  <c:v>2.2452873563218403</c:v>
                </c:pt>
                <c:pt idx="8">
                  <c:v>2.2794326241134741</c:v>
                </c:pt>
                <c:pt idx="9">
                  <c:v>2.120312499999998</c:v>
                </c:pt>
                <c:pt idx="10">
                  <c:v>2.1041666666666679</c:v>
                </c:pt>
                <c:pt idx="11">
                  <c:v>2.1244623655913983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1D-47F9-A6E7-23E681002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998338531036914"/>
          <c:y val="0.18826605007707406"/>
          <c:w val="0.5797933940892119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E3D-4F8A-BC03-1DCF5EE0F84A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E3D-4F8A-BC03-1DCF5EE0F84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E3D-4F8A-BC03-1DCF5EE0F84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E3D-4F8A-BC03-1DCF5EE0F84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'!$K$9:$K$20</c:f>
              <c:numCache>
                <c:formatCode>0.0</c:formatCode>
                <c:ptCount val="12"/>
                <c:pt idx="0">
                  <c:v>2.5160827494160829</c:v>
                </c:pt>
                <c:pt idx="1">
                  <c:v>2.5160827494160829</c:v>
                </c:pt>
                <c:pt idx="2">
                  <c:v>2.5738095238095235</c:v>
                </c:pt>
                <c:pt idx="3">
                  <c:v>2.5539682539682524</c:v>
                </c:pt>
                <c:pt idx="4">
                  <c:v>2.4284210526315788</c:v>
                </c:pt>
                <c:pt idx="5">
                  <c:v>2.8192982456140347</c:v>
                </c:pt>
                <c:pt idx="6">
                  <c:v>2.6445945945945941</c:v>
                </c:pt>
                <c:pt idx="7">
                  <c:v>2.471428571428572</c:v>
                </c:pt>
                <c:pt idx="8">
                  <c:v>2.3978417266187053</c:v>
                </c:pt>
                <c:pt idx="9">
                  <c:v>2.4986531986531979</c:v>
                </c:pt>
                <c:pt idx="10">
                  <c:v>2.5912878787878779</c:v>
                </c:pt>
                <c:pt idx="11">
                  <c:v>2.4666666666666663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3D-4F8A-BC03-1DCF5EE0F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394988024038"/>
          <c:y val="0.18826605007707406"/>
          <c:w val="0.581381771438406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92-4E0A-AC35-36EAAC76FECF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92-4E0A-AC35-36EAAC76FE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192-4E0A-AC35-36EAAC76FEC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192-4E0A-AC35-36EAAC76FEC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'!$M$9:$M$20</c:f>
              <c:numCache>
                <c:formatCode>0.0</c:formatCode>
                <c:ptCount val="12"/>
                <c:pt idx="0">
                  <c:v>2.9843323343323345</c:v>
                </c:pt>
                <c:pt idx="1">
                  <c:v>2.9843323343323345</c:v>
                </c:pt>
                <c:pt idx="2">
                  <c:v>2.9174528301886804</c:v>
                </c:pt>
                <c:pt idx="3">
                  <c:v>3.0025573192239858</c:v>
                </c:pt>
                <c:pt idx="4">
                  <c:v>3.0000000000000009</c:v>
                </c:pt>
                <c:pt idx="5">
                  <c:v>3.2671052631578941</c:v>
                </c:pt>
                <c:pt idx="6">
                  <c:v>3.003153153153153</c:v>
                </c:pt>
                <c:pt idx="7">
                  <c:v>2.9590702947845804</c:v>
                </c:pt>
                <c:pt idx="8">
                  <c:v>2.8605515587529982</c:v>
                </c:pt>
                <c:pt idx="9">
                  <c:v>3.024242424242424</c:v>
                </c:pt>
                <c:pt idx="10">
                  <c:v>3.0571969696969687</c:v>
                </c:pt>
                <c:pt idx="11">
                  <c:v>3.0045698924731181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92-4E0A-AC35-36EAAC76F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394988024038"/>
          <c:y val="0.18826605007707406"/>
          <c:w val="0.581381771438406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E9-4017-85D1-1B17E002A713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E9-4017-85D1-1B17E002A71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EE9-4017-85D1-1B17E002A71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EE9-4017-85D1-1B17E002A71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'!$O$9:$O$20</c:f>
              <c:numCache>
                <c:formatCode>0.0</c:formatCode>
                <c:ptCount val="12"/>
                <c:pt idx="0">
                  <c:v>2.478006872852236</c:v>
                </c:pt>
                <c:pt idx="1">
                  <c:v>2.478006872852236</c:v>
                </c:pt>
                <c:pt idx="2">
                  <c:v>2.4928571428571429</c:v>
                </c:pt>
                <c:pt idx="3">
                  <c:v>2.4320652173913038</c:v>
                </c:pt>
                <c:pt idx="4">
                  <c:v>2.4680851063829783</c:v>
                </c:pt>
                <c:pt idx="5">
                  <c:v>2.371621621621621</c:v>
                </c:pt>
                <c:pt idx="6">
                  <c:v>2.4583333333333326</c:v>
                </c:pt>
                <c:pt idx="7">
                  <c:v>2.5425407925407915</c:v>
                </c:pt>
                <c:pt idx="8">
                  <c:v>2.604010025062657</c:v>
                </c:pt>
                <c:pt idx="9">
                  <c:v>2.3823024054982826</c:v>
                </c:pt>
                <c:pt idx="10">
                  <c:v>2.4076305220883523</c:v>
                </c:pt>
                <c:pt idx="11">
                  <c:v>2.5041666666666669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E9-4017-85D1-1B17E002A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9C-4500-80F4-956724382D69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9C-4500-80F4-956724382D6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59C-4500-80F4-956724382D6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59C-4500-80F4-956724382D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'ŠKOLY-ŽÁCI'!$K$10:$K$18</c:f>
              <c:numCache>
                <c:formatCode>0.0</c:formatCode>
                <c:ptCount val="9"/>
                <c:pt idx="0">
                  <c:v>2.5746753246753267</c:v>
                </c:pt>
                <c:pt idx="1">
                  <c:v>2.5376770538243614</c:v>
                </c:pt>
                <c:pt idx="2">
                  <c:v>2.6032967032967034</c:v>
                </c:pt>
                <c:pt idx="3">
                  <c:v>2.4678362573099415</c:v>
                </c:pt>
                <c:pt idx="4">
                  <c:v>2.7648648648648644</c:v>
                </c:pt>
                <c:pt idx="5">
                  <c:v>2.6114285714285721</c:v>
                </c:pt>
                <c:pt idx="6">
                  <c:v>2.4399999999999986</c:v>
                </c:pt>
                <c:pt idx="7">
                  <c:v>2.5934426229508194</c:v>
                </c:pt>
                <c:pt idx="8">
                  <c:v>2.2794117647058831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9C-4500-80F4-956724382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8394988024038"/>
          <c:y val="0.14127626117219927"/>
          <c:w val="0.58821237253130232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44-4D6F-876B-8548215DD2DD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44-4D6F-876B-8548215DD2D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344-4D6F-876B-8548215DD2D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344-4D6F-876B-8548215DD2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'!$R$9:$R$20</c:f>
              <c:numCache>
                <c:formatCode>0.0</c:formatCode>
                <c:ptCount val="12"/>
                <c:pt idx="0">
                  <c:v>1.9835526315789467</c:v>
                </c:pt>
                <c:pt idx="1">
                  <c:v>1.9835526315789467</c:v>
                </c:pt>
                <c:pt idx="2">
                  <c:v>2.0736842105263151</c:v>
                </c:pt>
                <c:pt idx="3">
                  <c:v>1.9942857142857136</c:v>
                </c:pt>
                <c:pt idx="4">
                  <c:v>2.2068965517241375</c:v>
                </c:pt>
                <c:pt idx="5">
                  <c:v>1.4857142857142853</c:v>
                </c:pt>
                <c:pt idx="6">
                  <c:v>1.8285714285714285</c:v>
                </c:pt>
                <c:pt idx="7">
                  <c:v>1.9927007299270079</c:v>
                </c:pt>
                <c:pt idx="8">
                  <c:v>2.1417322834645658</c:v>
                </c:pt>
                <c:pt idx="9">
                  <c:v>1.8876404494382024</c:v>
                </c:pt>
                <c:pt idx="10">
                  <c:v>1.9078947368421051</c:v>
                </c:pt>
                <c:pt idx="11">
                  <c:v>1.732142857142857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44-4D6F-876B-8548215DD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725655450855529"/>
          <c:y val="0.18826605007707406"/>
          <c:w val="0.5825202049538889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B7-4465-A916-8CF26A1A2514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B7-4465-A916-8CF26A1A251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0B7-4465-A916-8CF26A1A251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0070C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0B7-4465-A916-8CF26A1A251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'RODIČE-PŘEHLED P13 '!$B$9:$B$20</c:f>
              <c:strCache>
                <c:ptCount val="12"/>
                <c:pt idx="0">
                  <c:v>Všechny školy Praha 13 - všichni rodiče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'RODIČE-PŘEHLED P13 '!$T$9:$T$20</c:f>
              <c:numCache>
                <c:formatCode>0.0</c:formatCode>
                <c:ptCount val="12"/>
                <c:pt idx="0">
                  <c:v>2.6814268142681383</c:v>
                </c:pt>
                <c:pt idx="1">
                  <c:v>2.6814268142681383</c:v>
                </c:pt>
                <c:pt idx="2">
                  <c:v>2.6391752577319587</c:v>
                </c:pt>
                <c:pt idx="3">
                  <c:v>2.5430463576158946</c:v>
                </c:pt>
                <c:pt idx="4">
                  <c:v>2.5952380952380949</c:v>
                </c:pt>
                <c:pt idx="5">
                  <c:v>3</c:v>
                </c:pt>
                <c:pt idx="6">
                  <c:v>2.8055555555555549</c:v>
                </c:pt>
                <c:pt idx="7">
                  <c:v>2.6791044776119395</c:v>
                </c:pt>
                <c:pt idx="8">
                  <c:v>2.730434782608695</c:v>
                </c:pt>
                <c:pt idx="9">
                  <c:v>2.7777777777777781</c:v>
                </c:pt>
                <c:pt idx="10">
                  <c:v>2.8987341772151907</c:v>
                </c:pt>
                <c:pt idx="11">
                  <c:v>2.6610169491525424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B7-4465-A916-8CF26A1A2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>
        <a:defRPr lang="en-US" sz="900" b="1" i="0" u="none" strike="noStrike" kern="1200" baseline="0">
          <a:solidFill>
            <a:srgbClr val="0070C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686544478550345"/>
          <c:y val="0.18826605007707406"/>
          <c:w val="0.7129113839583611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FE-4EFA-BCDA-B610AFA04E18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FE-4EFA-BCDA-B610AFA04E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CFE-4EFA-BCDA-B610AFA04E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CFE-4EFA-BCDA-B610AFA04E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P13'!$C$11:$C$22</c:f>
              <c:numCache>
                <c:formatCode>0.0</c:formatCode>
                <c:ptCount val="12"/>
                <c:pt idx="0">
                  <c:v>3.200242130750607</c:v>
                </c:pt>
                <c:pt idx="1">
                  <c:v>3.200242130750607</c:v>
                </c:pt>
                <c:pt idx="2">
                  <c:v>3.1542857142857144</c:v>
                </c:pt>
                <c:pt idx="3">
                  <c:v>3.2641304347826079</c:v>
                </c:pt>
                <c:pt idx="4">
                  <c:v>3.1714285714285713</c:v>
                </c:pt>
                <c:pt idx="5">
                  <c:v>3.3149999999999999</c:v>
                </c:pt>
                <c:pt idx="6">
                  <c:v>3.0620689655172417</c:v>
                </c:pt>
                <c:pt idx="7">
                  <c:v>3.0882978723404246</c:v>
                </c:pt>
                <c:pt idx="8">
                  <c:v>3.0166666666666662</c:v>
                </c:pt>
                <c:pt idx="9">
                  <c:v>3.3928571428571437</c:v>
                </c:pt>
                <c:pt idx="10">
                  <c:v>3.2333333333333352</c:v>
                </c:pt>
                <c:pt idx="11">
                  <c:v>3.2193181818181817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FE-4EFA-BCDA-B610AFA04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04058602844138"/>
          <c:y val="0.18826605007707406"/>
          <c:w val="0.71573624271542324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A4-45B0-9442-E2395F740F7E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A4-45B0-9442-E2395F740F7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7A4-45B0-9442-E2395F740F7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7A4-45B0-9442-E2395F740F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P13'!$E$11:$E$22</c:f>
              <c:numCache>
                <c:formatCode>0.0</c:formatCode>
                <c:ptCount val="12"/>
                <c:pt idx="0">
                  <c:v>2.9600484261501201</c:v>
                </c:pt>
                <c:pt idx="1">
                  <c:v>2.9600484261501201</c:v>
                </c:pt>
                <c:pt idx="2">
                  <c:v>3.0357142857142851</c:v>
                </c:pt>
                <c:pt idx="3">
                  <c:v>2.8641304347826093</c:v>
                </c:pt>
                <c:pt idx="4">
                  <c:v>2.8392857142857135</c:v>
                </c:pt>
                <c:pt idx="5">
                  <c:v>3.3666666666666671</c:v>
                </c:pt>
                <c:pt idx="6">
                  <c:v>2.8793103448275859</c:v>
                </c:pt>
                <c:pt idx="7">
                  <c:v>2.6702127659574471</c:v>
                </c:pt>
                <c:pt idx="8">
                  <c:v>2.8461538461538463</c:v>
                </c:pt>
                <c:pt idx="9">
                  <c:v>3.3520408163265314</c:v>
                </c:pt>
                <c:pt idx="10">
                  <c:v>2.9280303030303032</c:v>
                </c:pt>
                <c:pt idx="11">
                  <c:v>2.8749999999999996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A4-45B0-9442-E2395F740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09896644275393"/>
          <c:y val="0.18826605007707406"/>
          <c:w val="0.71667786230111064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5E-4A8E-9873-B93438AABD2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5E-4A8E-9873-B93438AABD2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95E-4A8E-9873-B93438AABD2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95E-4A8E-9873-B93438AABD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P13'!$G$11:$G$22</c:f>
              <c:numCache>
                <c:formatCode>0.0</c:formatCode>
                <c:ptCount val="12"/>
                <c:pt idx="0">
                  <c:v>3.0663438256658591</c:v>
                </c:pt>
                <c:pt idx="1">
                  <c:v>3.0663438256658591</c:v>
                </c:pt>
                <c:pt idx="2">
                  <c:v>3.0857142857142859</c:v>
                </c:pt>
                <c:pt idx="3">
                  <c:v>3.0565217391304342</c:v>
                </c:pt>
                <c:pt idx="4">
                  <c:v>2.8214285714285725</c:v>
                </c:pt>
                <c:pt idx="5">
                  <c:v>3.34</c:v>
                </c:pt>
                <c:pt idx="6">
                  <c:v>3.1172413793103448</c:v>
                </c:pt>
                <c:pt idx="7">
                  <c:v>2.8723404255319154</c:v>
                </c:pt>
                <c:pt idx="8">
                  <c:v>3.0564102564102567</c:v>
                </c:pt>
                <c:pt idx="9">
                  <c:v>3.2163265306122453</c:v>
                </c:pt>
                <c:pt idx="10">
                  <c:v>3.0515151515151522</c:v>
                </c:pt>
                <c:pt idx="11">
                  <c:v>3.0681818181818183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5E-4A8E-9873-B93438AAB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09896644275393"/>
          <c:y val="0.18826605007707406"/>
          <c:w val="0.71667786230111064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F9-4FA7-B102-C0F40A56DF32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F9-4FA7-B102-C0F40A56DF3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9F9-4FA7-B102-C0F40A56DF3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9F9-4FA7-B102-C0F40A56D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P13'!$I$11:$I$22</c:f>
              <c:numCache>
                <c:formatCode>0.0</c:formatCode>
                <c:ptCount val="12"/>
                <c:pt idx="0">
                  <c:v>3.4225181598062941</c:v>
                </c:pt>
                <c:pt idx="1">
                  <c:v>3.4225181598062941</c:v>
                </c:pt>
                <c:pt idx="2">
                  <c:v>3.2904761904761908</c:v>
                </c:pt>
                <c:pt idx="3">
                  <c:v>3.5108695652173916</c:v>
                </c:pt>
                <c:pt idx="4">
                  <c:v>3.458333333333333</c:v>
                </c:pt>
                <c:pt idx="5">
                  <c:v>3.5944444444444446</c:v>
                </c:pt>
                <c:pt idx="6">
                  <c:v>3.2931034482758625</c:v>
                </c:pt>
                <c:pt idx="7">
                  <c:v>3.3120567375886543</c:v>
                </c:pt>
                <c:pt idx="8">
                  <c:v>3.200854700854701</c:v>
                </c:pt>
                <c:pt idx="9">
                  <c:v>3.6564625850340149</c:v>
                </c:pt>
                <c:pt idx="10">
                  <c:v>3.4797979797979792</c:v>
                </c:pt>
                <c:pt idx="11">
                  <c:v>3.3484848484848486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9-4FA7-B102-C0F40A56D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39086851431703"/>
          <c:y val="0.18826605007707406"/>
          <c:w val="0.7213859602295476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53-4EF1-A5DE-37348B5A4911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53-4EF1-A5DE-37348B5A491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C53-4EF1-A5DE-37348B5A491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C53-4EF1-A5DE-37348B5A49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P13'!$K$11:$K$22</c:f>
              <c:numCache>
                <c:formatCode>0.0</c:formatCode>
                <c:ptCount val="12"/>
                <c:pt idx="0">
                  <c:v>3.2717917675544808</c:v>
                </c:pt>
                <c:pt idx="1">
                  <c:v>3.2717917675544808</c:v>
                </c:pt>
                <c:pt idx="2">
                  <c:v>3.2214285714285715</c:v>
                </c:pt>
                <c:pt idx="3">
                  <c:v>3.3994565217391308</c:v>
                </c:pt>
                <c:pt idx="4">
                  <c:v>3.2276785714285712</c:v>
                </c:pt>
                <c:pt idx="5">
                  <c:v>3.3583333333333334</c:v>
                </c:pt>
                <c:pt idx="6">
                  <c:v>3.0862068965517242</c:v>
                </c:pt>
                <c:pt idx="7">
                  <c:v>3.1968085106382977</c:v>
                </c:pt>
                <c:pt idx="8">
                  <c:v>3.0480769230769242</c:v>
                </c:pt>
                <c:pt idx="9">
                  <c:v>3.5025510204081631</c:v>
                </c:pt>
                <c:pt idx="10">
                  <c:v>3.3257575757575761</c:v>
                </c:pt>
                <c:pt idx="11">
                  <c:v>3.2102272727272725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53-4EF1-A5DE-37348B5A4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09896644275393"/>
          <c:y val="0.18826605007707406"/>
          <c:w val="0.71667786230111064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42-4F84-941F-B88E4F386F78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42-4F84-941F-B88E4F386F7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A42-4F84-941F-B88E4F386F7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A42-4F84-941F-B88E4F386F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P13'!$M$11:$M$22</c:f>
              <c:numCache>
                <c:formatCode>0.0</c:formatCode>
                <c:ptCount val="12"/>
                <c:pt idx="0">
                  <c:v>1.5975786924939483</c:v>
                </c:pt>
                <c:pt idx="1">
                  <c:v>1.5975786924939483</c:v>
                </c:pt>
                <c:pt idx="2">
                  <c:v>1.6799999999999997</c:v>
                </c:pt>
                <c:pt idx="3">
                  <c:v>1.652173913043478</c:v>
                </c:pt>
                <c:pt idx="4">
                  <c:v>1.7571428571428573</c:v>
                </c:pt>
                <c:pt idx="5">
                  <c:v>1.3200000000000003</c:v>
                </c:pt>
                <c:pt idx="6">
                  <c:v>1.5931034482758624</c:v>
                </c:pt>
                <c:pt idx="7">
                  <c:v>1.7829787234042553</c:v>
                </c:pt>
                <c:pt idx="8">
                  <c:v>1.584615384615385</c:v>
                </c:pt>
                <c:pt idx="9">
                  <c:v>1.3346938775510204</c:v>
                </c:pt>
                <c:pt idx="10">
                  <c:v>1.6060606060606062</c:v>
                </c:pt>
                <c:pt idx="11">
                  <c:v>1.6590909090909089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42-4F84-941F-B88E4F386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027410768569181"/>
          <c:y val="0.18826605007707406"/>
          <c:w val="0.71950272105817281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8DC-4D99-86B1-300C800E9CC1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DC-4D99-86B1-300C800E9CC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8DC-4D99-86B1-300C800E9CC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8DC-4D99-86B1-300C800E9C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P13'!$O$11:$O$22</c:f>
              <c:numCache>
                <c:formatCode>0.0</c:formatCode>
                <c:ptCount val="12"/>
                <c:pt idx="0">
                  <c:v>3.0871670702179177</c:v>
                </c:pt>
                <c:pt idx="1">
                  <c:v>3.0871670702179177</c:v>
                </c:pt>
                <c:pt idx="2">
                  <c:v>3.1428571428571437</c:v>
                </c:pt>
                <c:pt idx="3">
                  <c:v>3.0739130434782611</c:v>
                </c:pt>
                <c:pt idx="4">
                  <c:v>3.0857142857142863</c:v>
                </c:pt>
                <c:pt idx="5">
                  <c:v>3.24</c:v>
                </c:pt>
                <c:pt idx="6">
                  <c:v>2.9724137931034478</c:v>
                </c:pt>
                <c:pt idx="7">
                  <c:v>2.9617021276595743</c:v>
                </c:pt>
                <c:pt idx="8">
                  <c:v>2.8153846153846152</c:v>
                </c:pt>
                <c:pt idx="9">
                  <c:v>3.2938775510204086</c:v>
                </c:pt>
                <c:pt idx="10">
                  <c:v>3.018181818181819</c:v>
                </c:pt>
                <c:pt idx="11">
                  <c:v>3.2772727272727278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DC-4D99-86B1-300C800E9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027410768569181"/>
          <c:y val="0.18826605007707406"/>
          <c:w val="0.71950272105817281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D7-445F-8581-E286CEDB6CDA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AD7-445F-8581-E286CEDB6CD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AD7-445F-8581-E286CEDB6CD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AD7-445F-8581-E286CEDB6C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P13'!$Q$11:$Q$22</c:f>
              <c:numCache>
                <c:formatCode>0.0</c:formatCode>
                <c:ptCount val="12"/>
                <c:pt idx="0">
                  <c:v>1.6951170298627929</c:v>
                </c:pt>
                <c:pt idx="1">
                  <c:v>1.6951170298627929</c:v>
                </c:pt>
                <c:pt idx="2">
                  <c:v>1.8476190476190482</c:v>
                </c:pt>
                <c:pt idx="3">
                  <c:v>1.5163043478260869</c:v>
                </c:pt>
                <c:pt idx="4">
                  <c:v>1.7767857142857142</c:v>
                </c:pt>
                <c:pt idx="5">
                  <c:v>1.4388888888888889</c:v>
                </c:pt>
                <c:pt idx="6">
                  <c:v>1.9310344827586208</c:v>
                </c:pt>
                <c:pt idx="7">
                  <c:v>1.8280141843971629</c:v>
                </c:pt>
                <c:pt idx="8">
                  <c:v>1.8525641025641026</c:v>
                </c:pt>
                <c:pt idx="9">
                  <c:v>1.4285714285714288</c:v>
                </c:pt>
                <c:pt idx="10">
                  <c:v>1.6212121212121213</c:v>
                </c:pt>
                <c:pt idx="11">
                  <c:v>1.8541666666666667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D7-445F-8581-E286CEDB6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46-43ED-933D-46A59EBF7C56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46-43ED-933D-46A59EBF7C5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F46-43ED-933D-46A59EBF7C5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F46-43ED-933D-46A59EBF7C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'ŠKOLY-ŽÁCI'!$M$10:$M$18</c:f>
              <c:numCache>
                <c:formatCode>0.0</c:formatCode>
                <c:ptCount val="9"/>
                <c:pt idx="0">
                  <c:v>2.6908820346320392</c:v>
                </c:pt>
                <c:pt idx="1">
                  <c:v>2.7294617563739401</c:v>
                </c:pt>
                <c:pt idx="2">
                  <c:v>2.774725274725276</c:v>
                </c:pt>
                <c:pt idx="3">
                  <c:v>2.6812865497076004</c:v>
                </c:pt>
                <c:pt idx="4">
                  <c:v>3.1306306306306304</c:v>
                </c:pt>
                <c:pt idx="5">
                  <c:v>2.7976190476190466</c:v>
                </c:pt>
                <c:pt idx="6">
                  <c:v>2.6062500000000002</c:v>
                </c:pt>
                <c:pt idx="7">
                  <c:v>2.4836065573770485</c:v>
                </c:pt>
                <c:pt idx="8">
                  <c:v>2.5882352941176463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46-43ED-933D-46A59EBF7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744924892862969"/>
          <c:y val="0.18826605007707406"/>
          <c:w val="0.7223275798152351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0C-4397-908C-15584E061B7D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0C-4397-908C-15584E061B7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10C-4397-908C-15584E061B7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10C-4397-908C-15584E061B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P13'!$S$11:$S$22</c:f>
              <c:numCache>
                <c:formatCode>0.0</c:formatCode>
                <c:ptCount val="12"/>
                <c:pt idx="0">
                  <c:v>3.3296004842614977</c:v>
                </c:pt>
                <c:pt idx="1">
                  <c:v>3.3296004842614977</c:v>
                </c:pt>
                <c:pt idx="2">
                  <c:v>3.3</c:v>
                </c:pt>
                <c:pt idx="3">
                  <c:v>3.4945652173913042</c:v>
                </c:pt>
                <c:pt idx="4">
                  <c:v>3.4910714285714279</c:v>
                </c:pt>
                <c:pt idx="5">
                  <c:v>3.2041666666666666</c:v>
                </c:pt>
                <c:pt idx="6">
                  <c:v>3.3448275862068964</c:v>
                </c:pt>
                <c:pt idx="7">
                  <c:v>3.3058510638297869</c:v>
                </c:pt>
                <c:pt idx="8">
                  <c:v>3.294871794871796</c:v>
                </c:pt>
                <c:pt idx="9">
                  <c:v>3.4668367346938775</c:v>
                </c:pt>
                <c:pt idx="10">
                  <c:v>3.3181818181818179</c:v>
                </c:pt>
                <c:pt idx="11">
                  <c:v>3.0738636363636358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0C-4397-908C-15584E061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39086851431703"/>
          <c:y val="0.18826605007707406"/>
          <c:w val="0.7213859602295476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EF-44F5-8E16-63683DAE40BC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EF-44F5-8E16-63683DAE40B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EEF-44F5-8E16-63683DAE40B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EEF-44F5-8E16-63683DAE40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P13'!$U$11:$U$22</c:f>
              <c:numCache>
                <c:formatCode>0.0</c:formatCode>
                <c:ptCount val="12"/>
                <c:pt idx="0">
                  <c:v>2.050847457627119</c:v>
                </c:pt>
                <c:pt idx="1">
                  <c:v>2.050847457627119</c:v>
                </c:pt>
                <c:pt idx="2">
                  <c:v>1.9755102040816324</c:v>
                </c:pt>
                <c:pt idx="3">
                  <c:v>1.9285714285714284</c:v>
                </c:pt>
                <c:pt idx="4">
                  <c:v>2.16326530612245</c:v>
                </c:pt>
                <c:pt idx="5">
                  <c:v>1.9190476190476189</c:v>
                </c:pt>
                <c:pt idx="6">
                  <c:v>2.2561576354679809</c:v>
                </c:pt>
                <c:pt idx="7">
                  <c:v>2.0455927051671732</c:v>
                </c:pt>
                <c:pt idx="8">
                  <c:v>2.0952380952380949</c:v>
                </c:pt>
                <c:pt idx="9">
                  <c:v>1.9387755102040818</c:v>
                </c:pt>
                <c:pt idx="10">
                  <c:v>2.1709956709956706</c:v>
                </c:pt>
                <c:pt idx="11">
                  <c:v>2.0324675324675323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EF-44F5-8E16-63683DAE4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179953141450534"/>
          <c:y val="0.18826605007707406"/>
          <c:w val="0.72797729732935923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2A-4FC6-B598-C2AB38FD3DC2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32A-4FC6-B598-C2AB38FD3DC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32A-4FC6-B598-C2AB38FD3DC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32A-4FC6-B598-C2AB38FD3D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P13'!$W$11:$W$22</c:f>
              <c:numCache>
                <c:formatCode>0.0</c:formatCode>
                <c:ptCount val="12"/>
                <c:pt idx="0">
                  <c:v>1.7200968523002427</c:v>
                </c:pt>
                <c:pt idx="1">
                  <c:v>1.7200968523002427</c:v>
                </c:pt>
                <c:pt idx="2">
                  <c:v>1.7657142857142853</c:v>
                </c:pt>
                <c:pt idx="3">
                  <c:v>1.7413043478260868</c:v>
                </c:pt>
                <c:pt idx="4">
                  <c:v>1.7607142857142855</c:v>
                </c:pt>
                <c:pt idx="5">
                  <c:v>1.6833333333333331</c:v>
                </c:pt>
                <c:pt idx="6">
                  <c:v>1.9</c:v>
                </c:pt>
                <c:pt idx="7">
                  <c:v>1.6148936170212764</c:v>
                </c:pt>
                <c:pt idx="8">
                  <c:v>1.9230769230769231</c:v>
                </c:pt>
                <c:pt idx="9">
                  <c:v>1.5734693877551018</c:v>
                </c:pt>
                <c:pt idx="10">
                  <c:v>1.5924242424242427</c:v>
                </c:pt>
                <c:pt idx="11">
                  <c:v>1.8295454545454544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2A-4FC6-B598-C2AB38FD3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97467265744325"/>
          <c:y val="0.18826605007707406"/>
          <c:w val="0.73080215608642152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95-447E-963B-5FF28B8C7175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95-447E-963B-5FF28B8C717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295-447E-963B-5FF28B8C717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295-447E-963B-5FF28B8C71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P13'!$Y$11:$Y$22</c:f>
              <c:numCache>
                <c:formatCode>0.0</c:formatCode>
                <c:ptCount val="12"/>
                <c:pt idx="0">
                  <c:v>2.3159806295399519</c:v>
                </c:pt>
                <c:pt idx="1">
                  <c:v>2.3159806295399519</c:v>
                </c:pt>
                <c:pt idx="2">
                  <c:v>2.5785714285714283</c:v>
                </c:pt>
                <c:pt idx="3">
                  <c:v>2.0326086956521738</c:v>
                </c:pt>
                <c:pt idx="4">
                  <c:v>2.1607142857142851</c:v>
                </c:pt>
                <c:pt idx="5">
                  <c:v>2.0416666666666665</c:v>
                </c:pt>
                <c:pt idx="6">
                  <c:v>2.4913793103448278</c:v>
                </c:pt>
                <c:pt idx="7">
                  <c:v>2.4202127659574466</c:v>
                </c:pt>
                <c:pt idx="8">
                  <c:v>2.4807692307692304</c:v>
                </c:pt>
                <c:pt idx="9">
                  <c:v>2.0357142857142856</c:v>
                </c:pt>
                <c:pt idx="10">
                  <c:v>2.4318181818181821</c:v>
                </c:pt>
                <c:pt idx="11">
                  <c:v>2.4545454545454541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95-447E-963B-5FF28B8C7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614981390038107"/>
          <c:y val="0.18826605007707406"/>
          <c:w val="0.73362701484348358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6A-4432-A452-110DEB22CF5C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6A-4432-A452-110DEB22CF5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E6A-4432-A452-110DEB22CF5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E6A-4432-A452-110DEB22CF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'UČITELÉ - PŘEHLED P13'!$B$11:$B$22</c:f>
              <c:strCache>
                <c:ptCount val="12"/>
                <c:pt idx="0">
                  <c:v>Všechny školy Praha 13 - všichni učitelé</c:v>
                </c:pt>
                <c:pt idx="1">
                  <c:v>Celá škola</c:v>
                </c:pt>
                <c:pt idx="2">
                  <c:v>Základní škola s rozšířenou výukou jazyků,  Bronzová 2027</c:v>
                </c:pt>
                <c:pt idx="3">
                  <c:v>Fakultní základní škola při Pedagogické fakultě UK,  Brdičkova 1878</c:v>
                </c:pt>
                <c:pt idx="4">
                  <c:v>Fakultní základní škola Pedagogické fakulty UK,  Trávníčkova 1744</c:v>
                </c:pt>
                <c:pt idx="5">
                  <c:v>Základní škola,  Mohylová 1963</c:v>
                </c:pt>
                <c:pt idx="6">
                  <c:v>Základní škola,  Janského 2189</c:v>
                </c:pt>
                <c:pt idx="7">
                  <c:v>Fakultní základní škola Pedagogické fakulty UK,  Mezi Školami 2322</c:v>
                </c:pt>
                <c:pt idx="8">
                  <c:v>Základní škola,  Kuncova 1580</c:v>
                </c:pt>
                <c:pt idx="9">
                  <c:v>Základní škola,  Mládí 135</c:v>
                </c:pt>
                <c:pt idx="10">
                  <c:v>Fakultní základní škola profesora Otokara Chlupa Pedagogické fakulty UK,  Fingerova 2186</c:v>
                </c:pt>
                <c:pt idx="11">
                  <c:v>Základní škola,  Klausova 2450</c:v>
                </c:pt>
              </c:strCache>
            </c:strRef>
          </c:cat>
          <c:val>
            <c:numRef>
              <c:f>'UČITELÉ - PŘEHLED P13'!$AB$11:$AB$22</c:f>
              <c:numCache>
                <c:formatCode>0.0</c:formatCode>
                <c:ptCount val="12"/>
                <c:pt idx="0">
                  <c:v>3.0944309927360814</c:v>
                </c:pt>
                <c:pt idx="1">
                  <c:v>3.0944309927360814</c:v>
                </c:pt>
                <c:pt idx="2">
                  <c:v>2.7142857142857149</c:v>
                </c:pt>
                <c:pt idx="3">
                  <c:v>2.8043478260869561</c:v>
                </c:pt>
                <c:pt idx="4">
                  <c:v>3.0357142857142856</c:v>
                </c:pt>
                <c:pt idx="5">
                  <c:v>3.7666666666666671</c:v>
                </c:pt>
                <c:pt idx="6">
                  <c:v>3.3103448275862073</c:v>
                </c:pt>
                <c:pt idx="7">
                  <c:v>3.0000000000000004</c:v>
                </c:pt>
                <c:pt idx="8">
                  <c:v>2.7948717948717952</c:v>
                </c:pt>
                <c:pt idx="9">
                  <c:v>3.3673469387755102</c:v>
                </c:pt>
                <c:pt idx="10">
                  <c:v>3.1969696969696968</c:v>
                </c:pt>
                <c:pt idx="11">
                  <c:v>3.0454545454545463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6A-4432-A452-110DEB22C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88-4D07-BA89-8BA66D3ED4A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88-4D07-BA89-8BA66D3ED4A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288-4D07-BA89-8BA66D3ED4A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288-4D07-BA89-8BA66D3ED4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'ŠKOLY-ŽÁCI'!$O$10:$O$18</c:f>
              <c:numCache>
                <c:formatCode>0.0</c:formatCode>
                <c:ptCount val="9"/>
                <c:pt idx="0">
                  <c:v>2.8668831168831157</c:v>
                </c:pt>
                <c:pt idx="1">
                  <c:v>2.7835694050991515</c:v>
                </c:pt>
                <c:pt idx="2">
                  <c:v>2.9054945054945063</c:v>
                </c:pt>
                <c:pt idx="3">
                  <c:v>2.6538011695906416</c:v>
                </c:pt>
                <c:pt idx="4">
                  <c:v>2.9864864864864864</c:v>
                </c:pt>
                <c:pt idx="5">
                  <c:v>2.8114285714285718</c:v>
                </c:pt>
                <c:pt idx="6">
                  <c:v>2.7199999999999998</c:v>
                </c:pt>
                <c:pt idx="7">
                  <c:v>2.8196721311475406</c:v>
                </c:pt>
                <c:pt idx="8">
                  <c:v>2.5764705882352934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88-4D07-BA89-8BA66D3ED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1-4FE1-B667-96C69B4E9793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1-4FE1-B667-96C69B4E979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561-4FE1-B667-96C69B4E979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561-4FE1-B667-96C69B4E97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'ŠKOLY-ŽÁCI'!$Q$10:$Q$18</c:f>
              <c:numCache>
                <c:formatCode>0.0</c:formatCode>
                <c:ptCount val="9"/>
                <c:pt idx="0">
                  <c:v>1.9598214285714295</c:v>
                </c:pt>
                <c:pt idx="1">
                  <c:v>2.0580736543909377</c:v>
                </c:pt>
                <c:pt idx="2">
                  <c:v>2.0109890109890114</c:v>
                </c:pt>
                <c:pt idx="3">
                  <c:v>2.1081871345029248</c:v>
                </c:pt>
                <c:pt idx="4">
                  <c:v>2.118243243243243</c:v>
                </c:pt>
                <c:pt idx="5">
                  <c:v>2.1464285714285714</c:v>
                </c:pt>
                <c:pt idx="6">
                  <c:v>1.9781249999999999</c:v>
                </c:pt>
                <c:pt idx="7">
                  <c:v>1.987704918032787</c:v>
                </c:pt>
                <c:pt idx="8">
                  <c:v>2.0588235294117663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61-4FE1-B667-96C69B4E9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6240324775271"/>
          <c:y val="0.18826605007707406"/>
          <c:w val="0.81931438810941837"/>
          <c:h val="0.77535828854726496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6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bg1">
                    <a:lumMod val="50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CA-4663-ADE6-EF2FD8DB3920}"/>
              </c:ext>
            </c:extLst>
          </c:dPt>
          <c:dPt>
            <c:idx val="1"/>
            <c:invertIfNegative val="0"/>
            <c:bubble3D val="0"/>
            <c:spPr>
              <a:pattFill prst="pct60">
                <a:fgClr>
                  <a:srgbClr val="002060"/>
                </a:fgClr>
                <a:bgClr>
                  <a:schemeClr val="tx2">
                    <a:lumMod val="40000"/>
                    <a:lumOff val="60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CA-4663-ADE6-EF2FD8DB392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ACA-4663-ADE6-EF2FD8DB3920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i="1">
                      <a:solidFill>
                        <a:srgbClr val="00206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ACA-4663-ADE6-EF2FD8DB39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70C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'ŠKOLY-ŽÁCI'!$B$10:$B$18</c:f>
              <c:strCache>
                <c:ptCount val="9"/>
                <c:pt idx="0">
                  <c:v>Všechny školy Praha 13</c:v>
                </c:pt>
                <c:pt idx="1">
                  <c:v>Celá škola</c:v>
                </c:pt>
                <c:pt idx="2">
                  <c:v>Chlapci</c:v>
                </c:pt>
                <c:pt idx="3">
                  <c:v>Dívky</c:v>
                </c:pt>
                <c:pt idx="4">
                  <c:v>5. ročník</c:v>
                </c:pt>
                <c:pt idx="5">
                  <c:v>6.ročník</c:v>
                </c:pt>
                <c:pt idx="6">
                  <c:v>7.ročník</c:v>
                </c:pt>
                <c:pt idx="7">
                  <c:v>8.ročník</c:v>
                </c:pt>
                <c:pt idx="8">
                  <c:v>9.ročník</c:v>
                </c:pt>
              </c:strCache>
            </c:strRef>
          </c:cat>
          <c:val>
            <c:numRef>
              <c:f>'ŠKOLY-ŽÁCI'!$T$10:$T$18</c:f>
              <c:numCache>
                <c:formatCode>0.0</c:formatCode>
                <c:ptCount val="9"/>
                <c:pt idx="0">
                  <c:v>1.9301948051948041</c:v>
                </c:pt>
                <c:pt idx="1">
                  <c:v>2.033994334277617</c:v>
                </c:pt>
                <c:pt idx="2">
                  <c:v>1.8846153846153844</c:v>
                </c:pt>
                <c:pt idx="3">
                  <c:v>2.192982456140351</c:v>
                </c:pt>
                <c:pt idx="4">
                  <c:v>2.1081081081081088</c:v>
                </c:pt>
                <c:pt idx="5">
                  <c:v>2.1285714285714277</c:v>
                </c:pt>
                <c:pt idx="6">
                  <c:v>1.85</c:v>
                </c:pt>
                <c:pt idx="7">
                  <c:v>2.0983606557377046</c:v>
                </c:pt>
                <c:pt idx="8">
                  <c:v>2.0147058823529425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CA-4663-ADE6-EF2FD8DB3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71058944"/>
        <c:axId val="59855360"/>
      </c:barChart>
      <c:catAx>
        <c:axId val="7105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9855360"/>
        <c:crosses val="autoZero"/>
        <c:auto val="1"/>
        <c:lblAlgn val="ctr"/>
        <c:lblOffset val="100"/>
        <c:noMultiLvlLbl val="0"/>
      </c:catAx>
      <c:valAx>
        <c:axId val="59855360"/>
        <c:scaling>
          <c:orientation val="minMax"/>
          <c:max val="4"/>
          <c:min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05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13" Type="http://schemas.openxmlformats.org/officeDocument/2006/relationships/chart" Target="../charts/chart32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12" Type="http://schemas.openxmlformats.org/officeDocument/2006/relationships/chart" Target="../charts/chart31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11" Type="http://schemas.openxmlformats.org/officeDocument/2006/relationships/chart" Target="../charts/chart30.xml"/><Relationship Id="rId5" Type="http://schemas.openxmlformats.org/officeDocument/2006/relationships/chart" Target="../charts/chart24.xml"/><Relationship Id="rId10" Type="http://schemas.openxmlformats.org/officeDocument/2006/relationships/chart" Target="../charts/chart29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10" Type="http://schemas.openxmlformats.org/officeDocument/2006/relationships/chart" Target="../charts/chart42.xml"/><Relationship Id="rId4" Type="http://schemas.openxmlformats.org/officeDocument/2006/relationships/chart" Target="../charts/chart36.xml"/><Relationship Id="rId9" Type="http://schemas.openxmlformats.org/officeDocument/2006/relationships/chart" Target="../charts/chart41.xml"/></Relationships>
</file>

<file path=xl/drawings/_rels/drawing4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Relationship Id="rId9" Type="http://schemas.openxmlformats.org/officeDocument/2006/relationships/chart" Target="../charts/chart51.xml"/></Relationships>
</file>

<file path=xl/drawings/_rels/drawing5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9.xml"/><Relationship Id="rId13" Type="http://schemas.openxmlformats.org/officeDocument/2006/relationships/chart" Target="../charts/chart64.xml"/><Relationship Id="rId3" Type="http://schemas.openxmlformats.org/officeDocument/2006/relationships/chart" Target="../charts/chart54.xml"/><Relationship Id="rId7" Type="http://schemas.openxmlformats.org/officeDocument/2006/relationships/chart" Target="../charts/chart58.xml"/><Relationship Id="rId12" Type="http://schemas.openxmlformats.org/officeDocument/2006/relationships/chart" Target="../charts/chart63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Relationship Id="rId6" Type="http://schemas.openxmlformats.org/officeDocument/2006/relationships/chart" Target="../charts/chart57.xml"/><Relationship Id="rId11" Type="http://schemas.openxmlformats.org/officeDocument/2006/relationships/chart" Target="../charts/chart62.xml"/><Relationship Id="rId5" Type="http://schemas.openxmlformats.org/officeDocument/2006/relationships/chart" Target="../charts/chart56.xml"/><Relationship Id="rId10" Type="http://schemas.openxmlformats.org/officeDocument/2006/relationships/chart" Target="../charts/chart61.xml"/><Relationship Id="rId4" Type="http://schemas.openxmlformats.org/officeDocument/2006/relationships/chart" Target="../charts/chart55.xml"/><Relationship Id="rId9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14</xdr:col>
      <xdr:colOff>205740</xdr:colOff>
      <xdr:row>42</xdr:row>
      <xdr:rowOff>118110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F189968-D22A-4786-8DB5-16601A373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14</xdr:col>
      <xdr:colOff>205740</xdr:colOff>
      <xdr:row>67</xdr:row>
      <xdr:rowOff>118110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CB7E0589-616F-497E-8B0F-CD1F02B66D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14</xdr:col>
      <xdr:colOff>205740</xdr:colOff>
      <xdr:row>92</xdr:row>
      <xdr:rowOff>118110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61C27C2F-F8A7-43D7-8989-9F7DB7A6D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94</xdr:row>
      <xdr:rowOff>0</xdr:rowOff>
    </xdr:from>
    <xdr:to>
      <xdr:col>14</xdr:col>
      <xdr:colOff>205740</xdr:colOff>
      <xdr:row>117</xdr:row>
      <xdr:rowOff>118110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6C672968-F2F5-4151-8C9A-AB1A7F690F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14</xdr:col>
      <xdr:colOff>205740</xdr:colOff>
      <xdr:row>142</xdr:row>
      <xdr:rowOff>118110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5EE6D5BA-5BF7-4D8B-8C8F-7602E399F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144</xdr:row>
      <xdr:rowOff>0</xdr:rowOff>
    </xdr:from>
    <xdr:to>
      <xdr:col>14</xdr:col>
      <xdr:colOff>205740</xdr:colOff>
      <xdr:row>167</xdr:row>
      <xdr:rowOff>118110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69CC7A40-0A50-4665-B867-B6B846C5B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169</xdr:row>
      <xdr:rowOff>0</xdr:rowOff>
    </xdr:from>
    <xdr:to>
      <xdr:col>14</xdr:col>
      <xdr:colOff>205740</xdr:colOff>
      <xdr:row>192</xdr:row>
      <xdr:rowOff>118110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4A6081A1-DE42-4BB9-80F9-6E9A5BB70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194</xdr:row>
      <xdr:rowOff>0</xdr:rowOff>
    </xdr:from>
    <xdr:to>
      <xdr:col>14</xdr:col>
      <xdr:colOff>205740</xdr:colOff>
      <xdr:row>217</xdr:row>
      <xdr:rowOff>118110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9F69A08B-7223-4649-8D7F-0694A777B0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14</xdr:col>
      <xdr:colOff>205740</xdr:colOff>
      <xdr:row>242</xdr:row>
      <xdr:rowOff>118110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76E6A506-D53C-4281-873E-458B981D58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244</xdr:row>
      <xdr:rowOff>0</xdr:rowOff>
    </xdr:from>
    <xdr:to>
      <xdr:col>14</xdr:col>
      <xdr:colOff>205740</xdr:colOff>
      <xdr:row>267</xdr:row>
      <xdr:rowOff>118110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55D59742-1479-488E-876B-544DB7823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69029</xdr:colOff>
      <xdr:row>4</xdr:row>
      <xdr:rowOff>148815</xdr:rowOff>
    </xdr:from>
    <xdr:to>
      <xdr:col>2</xdr:col>
      <xdr:colOff>667198</xdr:colOff>
      <xdr:row>4</xdr:row>
      <xdr:rowOff>305026</xdr:rowOff>
    </xdr:to>
    <xdr:sp macro="" textlink="">
      <xdr:nvSpPr>
        <xdr:cNvPr id="12" name="Šipka doleva 4">
          <a:extLst>
            <a:ext uri="{FF2B5EF4-FFF2-40B4-BE49-F238E27FC236}">
              <a16:creationId xmlns:a16="http://schemas.microsoft.com/office/drawing/2014/main" id="{1EAD45D1-C49A-4B6C-BE2A-C8800438B8D3}"/>
            </a:ext>
          </a:extLst>
        </xdr:cNvPr>
        <xdr:cNvSpPr/>
      </xdr:nvSpPr>
      <xdr:spPr>
        <a:xfrm>
          <a:off x="3894269" y="1383255"/>
          <a:ext cx="598169" cy="156211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Strach ze spolužáků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Začlenění Ukrajinských</a:t>
          </a:r>
          <a:r>
            <a:rPr lang="cs-CZ" sz="1600" b="1" i="0" u="none" strike="noStrike" baseline="0">
              <a:solidFill>
                <a:srgbClr val="366092"/>
              </a:solidFill>
              <a:latin typeface="+mn-lt"/>
              <a:ea typeface="+mn-ea"/>
              <a:cs typeface="Calibri"/>
            </a:rPr>
            <a:t> spolužáků</a:t>
          </a:r>
          <a:endParaRPr lang="cs-CZ" sz="1600" b="1" i="0" u="none" strike="noStrike">
            <a:solidFill>
              <a:srgbClr val="366092"/>
            </a:solidFill>
            <a:latin typeface="+mn-lt"/>
            <a:ea typeface="+mn-ea"/>
            <a:cs typeface="Calibri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14</xdr:col>
      <xdr:colOff>205740</xdr:colOff>
      <xdr:row>42</xdr:row>
      <xdr:rowOff>118110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B8FC731-8074-48BD-BF08-7C8F6FFFC7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14</xdr:col>
      <xdr:colOff>205740</xdr:colOff>
      <xdr:row>67</xdr:row>
      <xdr:rowOff>118110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14D9871-ABF7-438C-8119-A782020824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14</xdr:col>
      <xdr:colOff>205740</xdr:colOff>
      <xdr:row>92</xdr:row>
      <xdr:rowOff>118110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F5AC6646-E12B-445C-8AA2-9E781488E5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94</xdr:row>
      <xdr:rowOff>0</xdr:rowOff>
    </xdr:from>
    <xdr:to>
      <xdr:col>14</xdr:col>
      <xdr:colOff>205740</xdr:colOff>
      <xdr:row>117</xdr:row>
      <xdr:rowOff>118110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4BEDD205-DF32-495A-880B-2222F49E6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14</xdr:col>
      <xdr:colOff>205740</xdr:colOff>
      <xdr:row>142</xdr:row>
      <xdr:rowOff>118110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3A58585A-E291-4726-97AC-C347140AE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144</xdr:row>
      <xdr:rowOff>0</xdr:rowOff>
    </xdr:from>
    <xdr:to>
      <xdr:col>14</xdr:col>
      <xdr:colOff>205740</xdr:colOff>
      <xdr:row>167</xdr:row>
      <xdr:rowOff>118110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68DA79D1-711E-4D17-BD1E-B69B456B3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169</xdr:row>
      <xdr:rowOff>0</xdr:rowOff>
    </xdr:from>
    <xdr:to>
      <xdr:col>14</xdr:col>
      <xdr:colOff>205740</xdr:colOff>
      <xdr:row>192</xdr:row>
      <xdr:rowOff>118110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4C8F4E6B-4B62-4EB9-B957-F51C281405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194</xdr:row>
      <xdr:rowOff>0</xdr:rowOff>
    </xdr:from>
    <xdr:to>
      <xdr:col>14</xdr:col>
      <xdr:colOff>205740</xdr:colOff>
      <xdr:row>217</xdr:row>
      <xdr:rowOff>118110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D72E3809-7C11-4BBF-AB69-46001B34D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14</xdr:col>
      <xdr:colOff>205740</xdr:colOff>
      <xdr:row>242</xdr:row>
      <xdr:rowOff>118110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4BF1B316-AF5C-4470-B87B-3392C13D5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76649</xdr:colOff>
      <xdr:row>4</xdr:row>
      <xdr:rowOff>103095</xdr:rowOff>
    </xdr:from>
    <xdr:to>
      <xdr:col>2</xdr:col>
      <xdr:colOff>674818</xdr:colOff>
      <xdr:row>4</xdr:row>
      <xdr:rowOff>259306</xdr:rowOff>
    </xdr:to>
    <xdr:sp macro="" textlink="">
      <xdr:nvSpPr>
        <xdr:cNvPr id="9" name="Šipka doleva 4">
          <a:extLst>
            <a:ext uri="{FF2B5EF4-FFF2-40B4-BE49-F238E27FC236}">
              <a16:creationId xmlns:a16="http://schemas.microsoft.com/office/drawing/2014/main" id="{361F7952-78A6-4AB0-90E7-0A47AB5C0BF8}"/>
            </a:ext>
          </a:extLst>
        </xdr:cNvPr>
        <xdr:cNvSpPr/>
      </xdr:nvSpPr>
      <xdr:spPr>
        <a:xfrm>
          <a:off x="3901889" y="849855"/>
          <a:ext cx="598169" cy="156211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0.38885</cdr:x>
      <cdr:y>0.00705</cdr:y>
    </cdr:from>
    <cdr:to>
      <cdr:x>0.5765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287468" y="30480"/>
          <a:ext cx="2069055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9317AA-D78D-449C-B464-7C316A1D8DA5}" type="TxLink"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pPr/>
            <a:t>Celkové klima školy</a:t>
          </a:fld>
          <a:endParaRPr lang="cs-CZ" sz="1600" b="1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0.39368</cdr:x>
      <cdr:y>0</cdr:y>
    </cdr:from>
    <cdr:to>
      <cdr:x>0.72426</cdr:x>
      <cdr:y>0.09599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340808" y="0"/>
          <a:ext cx="364495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Hodnocení prostředí školy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0.3718</cdr:x>
      <cdr:y>0.00705</cdr:y>
    </cdr:from>
    <cdr:to>
      <cdr:x>0.71113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099560" y="30487"/>
          <a:ext cx="3741419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Pozitivní hodnocení učitelů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0.3999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409388" y="30480"/>
          <a:ext cx="271531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Negativní hodnocení učitelů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Vnímaná opora a vztahy se spolužáky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Dobré vztahy se spolužáky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Dění o přestávkách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0.38885</cdr:x>
      <cdr:y>0.00705</cdr:y>
    </cdr:from>
    <cdr:to>
      <cdr:x>0.5765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287468" y="30480"/>
          <a:ext cx="2069055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9317AA-D78D-449C-B464-7C316A1D8DA5}" type="TxLink"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pPr/>
            <a:t>Celkové klima školy</a:t>
          </a:fld>
          <a:endParaRPr lang="cs-CZ" sz="1600" b="1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Strach ze spolužáků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Začlenění Ukrajinských spolužáků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14</xdr:col>
      <xdr:colOff>205740</xdr:colOff>
      <xdr:row>40</xdr:row>
      <xdr:rowOff>118110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B7A115F-617C-4E1E-8B71-7F3468C622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0</xdr:rowOff>
    </xdr:from>
    <xdr:to>
      <xdr:col>14</xdr:col>
      <xdr:colOff>205740</xdr:colOff>
      <xdr:row>65</xdr:row>
      <xdr:rowOff>118110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6D8E9A3-AC18-4D8C-A53C-DE161BA737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67</xdr:row>
      <xdr:rowOff>0</xdr:rowOff>
    </xdr:from>
    <xdr:to>
      <xdr:col>14</xdr:col>
      <xdr:colOff>205740</xdr:colOff>
      <xdr:row>90</xdr:row>
      <xdr:rowOff>118110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D67DBDFC-24AF-473D-83EF-147370945E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92</xdr:row>
      <xdr:rowOff>0</xdr:rowOff>
    </xdr:from>
    <xdr:to>
      <xdr:col>14</xdr:col>
      <xdr:colOff>205740</xdr:colOff>
      <xdr:row>115</xdr:row>
      <xdr:rowOff>118110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5AB2E58D-1619-4763-962B-C2752F957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117</xdr:row>
      <xdr:rowOff>0</xdr:rowOff>
    </xdr:from>
    <xdr:to>
      <xdr:col>14</xdr:col>
      <xdr:colOff>205740</xdr:colOff>
      <xdr:row>140</xdr:row>
      <xdr:rowOff>118110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290AC7DA-4935-4458-97D4-697EF7273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142</xdr:row>
      <xdr:rowOff>0</xdr:rowOff>
    </xdr:from>
    <xdr:to>
      <xdr:col>14</xdr:col>
      <xdr:colOff>205740</xdr:colOff>
      <xdr:row>165</xdr:row>
      <xdr:rowOff>118110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23A7AF8F-6FF2-43DE-805B-10BD0692FE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14</xdr:col>
      <xdr:colOff>205740</xdr:colOff>
      <xdr:row>190</xdr:row>
      <xdr:rowOff>118110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B89DF12B-5D8C-4876-9EB6-E40FE32198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192</xdr:row>
      <xdr:rowOff>0</xdr:rowOff>
    </xdr:from>
    <xdr:to>
      <xdr:col>14</xdr:col>
      <xdr:colOff>205740</xdr:colOff>
      <xdr:row>215</xdr:row>
      <xdr:rowOff>118110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4277B4DF-3475-49A9-8C70-FCA92C4148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217</xdr:row>
      <xdr:rowOff>0</xdr:rowOff>
    </xdr:from>
    <xdr:to>
      <xdr:col>14</xdr:col>
      <xdr:colOff>205740</xdr:colOff>
      <xdr:row>240</xdr:row>
      <xdr:rowOff>118110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3B59DF3D-FAEF-4B3F-BC18-1A8646BA4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242</xdr:row>
      <xdr:rowOff>0</xdr:rowOff>
    </xdr:from>
    <xdr:to>
      <xdr:col>14</xdr:col>
      <xdr:colOff>205740</xdr:colOff>
      <xdr:row>265</xdr:row>
      <xdr:rowOff>118110</xdr:rowOff>
    </xdr:to>
    <xdr:graphicFrame macro="">
      <xdr:nvGraphicFramePr>
        <xdr:cNvPr id="13" name="Graf 12">
          <a:extLst>
            <a:ext uri="{FF2B5EF4-FFF2-40B4-BE49-F238E27FC236}">
              <a16:creationId xmlns:a16="http://schemas.microsoft.com/office/drawing/2014/main" id="{AEFD0770-9BB1-4FBF-B698-2275B7EBE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267</xdr:row>
      <xdr:rowOff>0</xdr:rowOff>
    </xdr:from>
    <xdr:to>
      <xdr:col>14</xdr:col>
      <xdr:colOff>205740</xdr:colOff>
      <xdr:row>290</xdr:row>
      <xdr:rowOff>118110</xdr:rowOff>
    </xdr:to>
    <xdr:graphicFrame macro="">
      <xdr:nvGraphicFramePr>
        <xdr:cNvPr id="14" name="Graf 13">
          <a:extLst>
            <a:ext uri="{FF2B5EF4-FFF2-40B4-BE49-F238E27FC236}">
              <a16:creationId xmlns:a16="http://schemas.microsoft.com/office/drawing/2014/main" id="{B756CC3E-D72B-4329-8DDF-37ABC80FDE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292</xdr:row>
      <xdr:rowOff>0</xdr:rowOff>
    </xdr:from>
    <xdr:to>
      <xdr:col>14</xdr:col>
      <xdr:colOff>205740</xdr:colOff>
      <xdr:row>315</xdr:row>
      <xdr:rowOff>118110</xdr:rowOff>
    </xdr:to>
    <xdr:graphicFrame macro="">
      <xdr:nvGraphicFramePr>
        <xdr:cNvPr id="15" name="Graf 14">
          <a:extLst>
            <a:ext uri="{FF2B5EF4-FFF2-40B4-BE49-F238E27FC236}">
              <a16:creationId xmlns:a16="http://schemas.microsoft.com/office/drawing/2014/main" id="{57D6CEC7-8A0F-41AF-9CFC-B8B4F8FB6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317</xdr:row>
      <xdr:rowOff>0</xdr:rowOff>
    </xdr:from>
    <xdr:to>
      <xdr:col>14</xdr:col>
      <xdr:colOff>205740</xdr:colOff>
      <xdr:row>340</xdr:row>
      <xdr:rowOff>118110</xdr:rowOff>
    </xdr:to>
    <xdr:graphicFrame macro="">
      <xdr:nvGraphicFramePr>
        <xdr:cNvPr id="16" name="Graf 15">
          <a:extLst>
            <a:ext uri="{FF2B5EF4-FFF2-40B4-BE49-F238E27FC236}">
              <a16:creationId xmlns:a16="http://schemas.microsoft.com/office/drawing/2014/main" id="{28826C54-5200-4A20-A2FE-6DB128389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91889</xdr:colOff>
      <xdr:row>4</xdr:row>
      <xdr:rowOff>103095</xdr:rowOff>
    </xdr:from>
    <xdr:to>
      <xdr:col>2</xdr:col>
      <xdr:colOff>690058</xdr:colOff>
      <xdr:row>4</xdr:row>
      <xdr:rowOff>259306</xdr:rowOff>
    </xdr:to>
    <xdr:sp macro="" textlink="">
      <xdr:nvSpPr>
        <xdr:cNvPr id="9" name="Šipka doleva 4">
          <a:extLst>
            <a:ext uri="{FF2B5EF4-FFF2-40B4-BE49-F238E27FC236}">
              <a16:creationId xmlns:a16="http://schemas.microsoft.com/office/drawing/2014/main" id="{03E4602C-273E-47E3-984A-D05377266159}"/>
            </a:ext>
          </a:extLst>
        </xdr:cNvPr>
        <xdr:cNvSpPr/>
      </xdr:nvSpPr>
      <xdr:spPr>
        <a:xfrm>
          <a:off x="4191449" y="849855"/>
          <a:ext cx="598169" cy="156211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0.38885</cdr:x>
      <cdr:y>0.00705</cdr:y>
    </cdr:from>
    <cdr:to>
      <cdr:x>0.5765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287468" y="30480"/>
          <a:ext cx="2069055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9317AA-D78D-449C-B464-7C316A1D8DA5}" type="TxLink"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pPr/>
            <a:t>Celkové klima školy</a:t>
          </a:fld>
          <a:endParaRPr lang="cs-CZ" sz="1600" b="1"/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0.39368</cdr:x>
      <cdr:y>0</cdr:y>
    </cdr:from>
    <cdr:to>
      <cdr:x>0.72426</cdr:x>
      <cdr:y>0.09599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340808" y="0"/>
          <a:ext cx="364495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Fyzické prostředí školy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0.3718</cdr:x>
      <cdr:y>0.00705</cdr:y>
    </cdr:from>
    <cdr:to>
      <cdr:x>0.71113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099560" y="30487"/>
          <a:ext cx="3741419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Ocenění ze strany žáků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0.3999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409388" y="30480"/>
          <a:ext cx="271531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Spokojenost s procesy ve škole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Spokojenost ve škole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Špatné vztahy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Vybavení školy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0.39368</cdr:x>
      <cdr:y>0</cdr:y>
    </cdr:from>
    <cdr:to>
      <cdr:x>0.72426</cdr:x>
      <cdr:y>0.09599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340808" y="0"/>
          <a:ext cx="364495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Hodnocení prostředí školy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Angažovanost učitelů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Frustrace učitelů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Pevnost vedení školy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Podpora sboru vedením školy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Přátelské vztahy ve sboru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Začlenění Ukrajinských dětí</a:t>
          </a:r>
        </a:p>
      </cdr:txBody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14</xdr:col>
      <xdr:colOff>205740</xdr:colOff>
      <xdr:row>44</xdr:row>
      <xdr:rowOff>118110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DC165D2-6E50-4646-B505-AC25B7132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14</xdr:col>
      <xdr:colOff>205740</xdr:colOff>
      <xdr:row>69</xdr:row>
      <xdr:rowOff>118110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5C288B22-2F02-4C6E-AE19-536456FFB1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14</xdr:col>
      <xdr:colOff>205740</xdr:colOff>
      <xdr:row>94</xdr:row>
      <xdr:rowOff>118110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C65E9B5A-80F5-4929-A509-FB306F8A3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96</xdr:row>
      <xdr:rowOff>0</xdr:rowOff>
    </xdr:from>
    <xdr:to>
      <xdr:col>14</xdr:col>
      <xdr:colOff>205740</xdr:colOff>
      <xdr:row>119</xdr:row>
      <xdr:rowOff>118110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99AF0FA0-1C97-43D5-A615-7B4A809F8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121</xdr:row>
      <xdr:rowOff>0</xdr:rowOff>
    </xdr:from>
    <xdr:to>
      <xdr:col>14</xdr:col>
      <xdr:colOff>205740</xdr:colOff>
      <xdr:row>144</xdr:row>
      <xdr:rowOff>118110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96A388ED-AF6E-4C8B-8F9F-F29B4C9EC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146</xdr:row>
      <xdr:rowOff>0</xdr:rowOff>
    </xdr:from>
    <xdr:to>
      <xdr:col>14</xdr:col>
      <xdr:colOff>205740</xdr:colOff>
      <xdr:row>169</xdr:row>
      <xdr:rowOff>118110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8C7C17AA-04D4-4E3E-8408-49C16DE09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171</xdr:row>
      <xdr:rowOff>0</xdr:rowOff>
    </xdr:from>
    <xdr:to>
      <xdr:col>14</xdr:col>
      <xdr:colOff>205740</xdr:colOff>
      <xdr:row>194</xdr:row>
      <xdr:rowOff>118110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C91A90DD-A485-41AD-AA74-0B6EA9FA9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196</xdr:row>
      <xdr:rowOff>0</xdr:rowOff>
    </xdr:from>
    <xdr:to>
      <xdr:col>14</xdr:col>
      <xdr:colOff>205740</xdr:colOff>
      <xdr:row>219</xdr:row>
      <xdr:rowOff>118110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E86E93B6-41B0-469B-80EE-978838458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221</xdr:row>
      <xdr:rowOff>0</xdr:rowOff>
    </xdr:from>
    <xdr:to>
      <xdr:col>14</xdr:col>
      <xdr:colOff>205740</xdr:colOff>
      <xdr:row>244</xdr:row>
      <xdr:rowOff>118110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16E3935A-030A-4BDC-92F4-E30579979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246</xdr:row>
      <xdr:rowOff>0</xdr:rowOff>
    </xdr:from>
    <xdr:to>
      <xdr:col>14</xdr:col>
      <xdr:colOff>205740</xdr:colOff>
      <xdr:row>269</xdr:row>
      <xdr:rowOff>118110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AFE23224-3066-4E71-B043-B2FFD8623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91889</xdr:colOff>
      <xdr:row>4</xdr:row>
      <xdr:rowOff>19275</xdr:rowOff>
    </xdr:from>
    <xdr:to>
      <xdr:col>1</xdr:col>
      <xdr:colOff>690058</xdr:colOff>
      <xdr:row>4</xdr:row>
      <xdr:rowOff>175486</xdr:rowOff>
    </xdr:to>
    <xdr:sp macro="" textlink="">
      <xdr:nvSpPr>
        <xdr:cNvPr id="12" name="Šipka doleva 4">
          <a:extLst>
            <a:ext uri="{FF2B5EF4-FFF2-40B4-BE49-F238E27FC236}">
              <a16:creationId xmlns:a16="http://schemas.microsoft.com/office/drawing/2014/main" id="{9DF2A4D8-665C-48A4-82A2-B56973FAFD68}"/>
            </a:ext>
          </a:extLst>
        </xdr:cNvPr>
        <xdr:cNvSpPr/>
      </xdr:nvSpPr>
      <xdr:spPr>
        <a:xfrm>
          <a:off x="4191449" y="766035"/>
          <a:ext cx="598169" cy="156211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0.38885</cdr:x>
      <cdr:y>0.00705</cdr:y>
    </cdr:from>
    <cdr:to>
      <cdr:x>0.5765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287468" y="30480"/>
          <a:ext cx="2069055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9317AA-D78D-449C-B464-7C316A1D8DA5}" type="TxLink"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pPr/>
            <a:t>Celkové klima školy</a:t>
          </a:fld>
          <a:r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t> </a:t>
          </a:r>
          <a:endParaRPr lang="cs-CZ" sz="1600" b="1"/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0.39368</cdr:x>
      <cdr:y>0</cdr:y>
    </cdr:from>
    <cdr:to>
      <cdr:x>0.72426</cdr:x>
      <cdr:y>0.09599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340808" y="0"/>
          <a:ext cx="364495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Hodnocení prostředí školy</a:t>
          </a: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0.3718</cdr:x>
      <cdr:y>0.00705</cdr:y>
    </cdr:from>
    <cdr:to>
      <cdr:x>0.71113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099560" y="30487"/>
          <a:ext cx="3741419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Pozitivní hodnocení učitelů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0.3718</cdr:x>
      <cdr:y>0.00705</cdr:y>
    </cdr:from>
    <cdr:to>
      <cdr:x>0.71113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099560" y="30487"/>
          <a:ext cx="3741419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Pozitivní hodnocení učitelů</a:t>
          </a: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0.3999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409388" y="30480"/>
          <a:ext cx="271531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Negativní hodnocení učitelů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Vnímaná opora a vztahy se spolužáky</a:t>
          </a: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Vnímaná podpora ze strany učitelů</a:t>
          </a:r>
        </a:p>
      </cdr:txBody>
    </cdr: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Dobré vztahy se spolužáky</a:t>
          </a:r>
        </a:p>
      </cdr:txBody>
    </cdr: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Dění o přestávkách</a:t>
          </a:r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Strach ze spolužáků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Začlenění</a:t>
          </a:r>
          <a:r>
            <a:rPr lang="cs-CZ" sz="1600" b="1" i="0" u="none" strike="noStrike" baseline="0">
              <a:solidFill>
                <a:srgbClr val="366092"/>
              </a:solidFill>
              <a:latin typeface="+mn-lt"/>
              <a:ea typeface="+mn-ea"/>
              <a:cs typeface="Calibri"/>
            </a:rPr>
            <a:t> Ukrajinských spolužáků</a:t>
          </a:r>
          <a:endParaRPr lang="cs-CZ" sz="1600" b="1" i="0" u="none" strike="noStrike">
            <a:solidFill>
              <a:srgbClr val="366092"/>
            </a:solidFill>
            <a:latin typeface="+mn-lt"/>
            <a:ea typeface="+mn-ea"/>
            <a:cs typeface="Calibri"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14</xdr:col>
      <xdr:colOff>205740</xdr:colOff>
      <xdr:row>44</xdr:row>
      <xdr:rowOff>118110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1609F0E-542E-418B-A180-25303CA764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14</xdr:col>
      <xdr:colOff>205740</xdr:colOff>
      <xdr:row>69</xdr:row>
      <xdr:rowOff>118110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4A4555FF-8EC5-411C-8214-F2F6AFBCD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14</xdr:col>
      <xdr:colOff>205740</xdr:colOff>
      <xdr:row>94</xdr:row>
      <xdr:rowOff>118110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E3F9CEB5-7FBF-4BB1-8C32-C52644A8AB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96</xdr:row>
      <xdr:rowOff>0</xdr:rowOff>
    </xdr:from>
    <xdr:to>
      <xdr:col>14</xdr:col>
      <xdr:colOff>205740</xdr:colOff>
      <xdr:row>119</xdr:row>
      <xdr:rowOff>118110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8ECA29B4-044D-4215-A862-47B47D88A1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121</xdr:row>
      <xdr:rowOff>0</xdr:rowOff>
    </xdr:from>
    <xdr:to>
      <xdr:col>14</xdr:col>
      <xdr:colOff>205740</xdr:colOff>
      <xdr:row>144</xdr:row>
      <xdr:rowOff>118110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188B3724-EF5C-475D-BEFB-A32974C040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146</xdr:row>
      <xdr:rowOff>0</xdr:rowOff>
    </xdr:from>
    <xdr:to>
      <xdr:col>14</xdr:col>
      <xdr:colOff>205740</xdr:colOff>
      <xdr:row>169</xdr:row>
      <xdr:rowOff>118110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3802F4BD-65E4-4A34-8606-794FC151A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171</xdr:row>
      <xdr:rowOff>0</xdr:rowOff>
    </xdr:from>
    <xdr:to>
      <xdr:col>14</xdr:col>
      <xdr:colOff>205740</xdr:colOff>
      <xdr:row>194</xdr:row>
      <xdr:rowOff>118110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CBE12AA7-1937-4D65-B71D-113A6D8B9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196</xdr:row>
      <xdr:rowOff>0</xdr:rowOff>
    </xdr:from>
    <xdr:to>
      <xdr:col>14</xdr:col>
      <xdr:colOff>205740</xdr:colOff>
      <xdr:row>219</xdr:row>
      <xdr:rowOff>118110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E6E2F5B9-9A11-4ECC-AD22-8F79EDE9B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221</xdr:row>
      <xdr:rowOff>0</xdr:rowOff>
    </xdr:from>
    <xdr:to>
      <xdr:col>14</xdr:col>
      <xdr:colOff>205740</xdr:colOff>
      <xdr:row>244</xdr:row>
      <xdr:rowOff>118110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250D90B8-BC3F-4555-B2B4-41955A28B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91889</xdr:colOff>
      <xdr:row>4</xdr:row>
      <xdr:rowOff>19275</xdr:rowOff>
    </xdr:from>
    <xdr:to>
      <xdr:col>1</xdr:col>
      <xdr:colOff>690058</xdr:colOff>
      <xdr:row>4</xdr:row>
      <xdr:rowOff>175486</xdr:rowOff>
    </xdr:to>
    <xdr:sp macro="" textlink="">
      <xdr:nvSpPr>
        <xdr:cNvPr id="9" name="Šipka doleva 4">
          <a:extLst>
            <a:ext uri="{FF2B5EF4-FFF2-40B4-BE49-F238E27FC236}">
              <a16:creationId xmlns:a16="http://schemas.microsoft.com/office/drawing/2014/main" id="{6F89C8D5-2606-4A4B-9AB2-31B5A362A6F6}"/>
            </a:ext>
          </a:extLst>
        </xdr:cNvPr>
        <xdr:cNvSpPr/>
      </xdr:nvSpPr>
      <xdr:spPr>
        <a:xfrm>
          <a:off x="2309309" y="766035"/>
          <a:ext cx="598169" cy="156211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0.38885</cdr:x>
      <cdr:y>0.00705</cdr:y>
    </cdr:from>
    <cdr:to>
      <cdr:x>0.5765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287468" y="30480"/>
          <a:ext cx="2069055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9317AA-D78D-449C-B464-7C316A1D8DA5}" type="TxLink"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pPr/>
            <a:t>Celkové klima školy</a:t>
          </a:fld>
          <a:r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t> </a:t>
          </a:r>
          <a:endParaRPr lang="cs-CZ" sz="1600" b="1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0.39368</cdr:x>
      <cdr:y>0</cdr:y>
    </cdr:from>
    <cdr:to>
      <cdr:x>0.72426</cdr:x>
      <cdr:y>0.09599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340808" y="0"/>
          <a:ext cx="364495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Hodnocení prostředí školy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0.3999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409388" y="30480"/>
          <a:ext cx="271531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Negativní hodnocení učitelů</a:t>
          </a: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0.3718</cdr:x>
      <cdr:y>0.00705</cdr:y>
    </cdr:from>
    <cdr:to>
      <cdr:x>0.71113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099560" y="30487"/>
          <a:ext cx="3741419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Pozitivní hodnocení učitelů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0.3999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409388" y="30480"/>
          <a:ext cx="271531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Negativní hodnocení učitelů</a:t>
          </a:r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Vnímaná opora a vztahy se spolužáky</a:t>
          </a:r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Dobré vztahy se spolužáky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Dění</a:t>
          </a:r>
          <a:r>
            <a:rPr lang="cs-CZ" sz="1100" b="1" i="0">
              <a:effectLst/>
              <a:latin typeface="+mn-lt"/>
              <a:ea typeface="+mn-ea"/>
              <a:cs typeface="+mn-cs"/>
            </a:rPr>
            <a:t> </a:t>
          </a:r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o přestávkách</a:t>
          </a:r>
        </a:p>
      </cdr:txBody>
    </cdr: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Strach ze spolužáků</a:t>
          </a:r>
        </a:p>
      </cdr:txBody>
    </cdr: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Začlenění</a:t>
          </a:r>
          <a:r>
            <a:rPr lang="cs-CZ" sz="1600" b="1" i="0" u="none" strike="noStrike" baseline="0">
              <a:solidFill>
                <a:srgbClr val="366092"/>
              </a:solidFill>
              <a:latin typeface="+mn-lt"/>
              <a:ea typeface="+mn-ea"/>
              <a:cs typeface="Calibri"/>
            </a:rPr>
            <a:t> Ukrajinských spolužáků</a:t>
          </a:r>
          <a:endParaRPr lang="cs-CZ" sz="1600" b="1" i="0" u="none" strike="noStrike">
            <a:solidFill>
              <a:srgbClr val="366092"/>
            </a:solidFill>
            <a:latin typeface="+mn-lt"/>
            <a:ea typeface="+mn-ea"/>
            <a:cs typeface="Calibri"/>
          </a:endParaRP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2103120</xdr:colOff>
      <xdr:row>24</xdr:row>
      <xdr:rowOff>15240</xdr:rowOff>
    </xdr:from>
    <xdr:to>
      <xdr:col>14</xdr:col>
      <xdr:colOff>160020</xdr:colOff>
      <xdr:row>47</xdr:row>
      <xdr:rowOff>133350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A640B62-E9CA-48CD-97A9-3A2190411F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14</xdr:col>
      <xdr:colOff>205740</xdr:colOff>
      <xdr:row>71</xdr:row>
      <xdr:rowOff>118110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68D6F7A-27B6-4D1E-B6F7-2DA38B6CC2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73</xdr:row>
      <xdr:rowOff>0</xdr:rowOff>
    </xdr:from>
    <xdr:to>
      <xdr:col>14</xdr:col>
      <xdr:colOff>205740</xdr:colOff>
      <xdr:row>96</xdr:row>
      <xdr:rowOff>118110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2C303238-6A6A-4856-879B-72D5D3F85D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98</xdr:row>
      <xdr:rowOff>0</xdr:rowOff>
    </xdr:from>
    <xdr:to>
      <xdr:col>14</xdr:col>
      <xdr:colOff>205740</xdr:colOff>
      <xdr:row>121</xdr:row>
      <xdr:rowOff>118110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9AE046C1-0CDF-4156-96B9-686BE6EF5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123</xdr:row>
      <xdr:rowOff>0</xdr:rowOff>
    </xdr:from>
    <xdr:to>
      <xdr:col>14</xdr:col>
      <xdr:colOff>205740</xdr:colOff>
      <xdr:row>146</xdr:row>
      <xdr:rowOff>118110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AD6967A2-CBC0-46D1-9E4C-317721EF95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148</xdr:row>
      <xdr:rowOff>0</xdr:rowOff>
    </xdr:from>
    <xdr:to>
      <xdr:col>14</xdr:col>
      <xdr:colOff>205740</xdr:colOff>
      <xdr:row>171</xdr:row>
      <xdr:rowOff>118110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7AFB811F-AEC1-452D-931A-1B960EA012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173</xdr:row>
      <xdr:rowOff>0</xdr:rowOff>
    </xdr:from>
    <xdr:to>
      <xdr:col>14</xdr:col>
      <xdr:colOff>205740</xdr:colOff>
      <xdr:row>196</xdr:row>
      <xdr:rowOff>118110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5D327851-8111-46BF-8804-770E029D05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198</xdr:row>
      <xdr:rowOff>0</xdr:rowOff>
    </xdr:from>
    <xdr:to>
      <xdr:col>14</xdr:col>
      <xdr:colOff>205740</xdr:colOff>
      <xdr:row>221</xdr:row>
      <xdr:rowOff>118110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FE3D1B3D-1A34-4306-BF14-969F2581B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223</xdr:row>
      <xdr:rowOff>0</xdr:rowOff>
    </xdr:from>
    <xdr:to>
      <xdr:col>14</xdr:col>
      <xdr:colOff>205740</xdr:colOff>
      <xdr:row>246</xdr:row>
      <xdr:rowOff>118110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3597B9BC-FB2B-4CDF-BC4E-5C13EE493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248</xdr:row>
      <xdr:rowOff>0</xdr:rowOff>
    </xdr:from>
    <xdr:to>
      <xdr:col>14</xdr:col>
      <xdr:colOff>205740</xdr:colOff>
      <xdr:row>271</xdr:row>
      <xdr:rowOff>118110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2658D1F6-70EB-4C17-B5D7-6A46071F9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273</xdr:row>
      <xdr:rowOff>0</xdr:rowOff>
    </xdr:from>
    <xdr:to>
      <xdr:col>14</xdr:col>
      <xdr:colOff>205740</xdr:colOff>
      <xdr:row>296</xdr:row>
      <xdr:rowOff>118110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50F8F18F-1AAE-49E0-A3EB-DB209D929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298</xdr:row>
      <xdr:rowOff>0</xdr:rowOff>
    </xdr:from>
    <xdr:to>
      <xdr:col>14</xdr:col>
      <xdr:colOff>205740</xdr:colOff>
      <xdr:row>321</xdr:row>
      <xdr:rowOff>118110</xdr:rowOff>
    </xdr:to>
    <xdr:graphicFrame macro="">
      <xdr:nvGraphicFramePr>
        <xdr:cNvPr id="13" name="Graf 12">
          <a:extLst>
            <a:ext uri="{FF2B5EF4-FFF2-40B4-BE49-F238E27FC236}">
              <a16:creationId xmlns:a16="http://schemas.microsoft.com/office/drawing/2014/main" id="{23C9FEC0-6CD4-4FF6-A50B-A8FCB3981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323</xdr:row>
      <xdr:rowOff>0</xdr:rowOff>
    </xdr:from>
    <xdr:to>
      <xdr:col>14</xdr:col>
      <xdr:colOff>205740</xdr:colOff>
      <xdr:row>346</xdr:row>
      <xdr:rowOff>118110</xdr:rowOff>
    </xdr:to>
    <xdr:graphicFrame macro="">
      <xdr:nvGraphicFramePr>
        <xdr:cNvPr id="14" name="Graf 13">
          <a:extLst>
            <a:ext uri="{FF2B5EF4-FFF2-40B4-BE49-F238E27FC236}">
              <a16:creationId xmlns:a16="http://schemas.microsoft.com/office/drawing/2014/main" id="{579C4766-08D3-4145-B9AB-A1F450785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91889</xdr:colOff>
      <xdr:row>4</xdr:row>
      <xdr:rowOff>103095</xdr:rowOff>
    </xdr:from>
    <xdr:to>
      <xdr:col>1</xdr:col>
      <xdr:colOff>690058</xdr:colOff>
      <xdr:row>4</xdr:row>
      <xdr:rowOff>259306</xdr:rowOff>
    </xdr:to>
    <xdr:sp macro="" textlink="">
      <xdr:nvSpPr>
        <xdr:cNvPr id="15" name="Šipka doleva 4">
          <a:extLst>
            <a:ext uri="{FF2B5EF4-FFF2-40B4-BE49-F238E27FC236}">
              <a16:creationId xmlns:a16="http://schemas.microsoft.com/office/drawing/2014/main" id="{F4F30339-92FE-4321-B21E-40136402DC91}"/>
            </a:ext>
          </a:extLst>
        </xdr:cNvPr>
        <xdr:cNvSpPr/>
      </xdr:nvSpPr>
      <xdr:spPr>
        <a:xfrm>
          <a:off x="2240729" y="849855"/>
          <a:ext cx="598169" cy="156211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0.38885</cdr:x>
      <cdr:y>0.00705</cdr:y>
    </cdr:from>
    <cdr:to>
      <cdr:x>0.5765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287468" y="30480"/>
          <a:ext cx="2069055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9317AA-D78D-449C-B464-7C316A1D8DA5}" type="TxLink">
            <a:rPr lang="cs-CZ" sz="1600" b="1" i="0" u="none" strike="noStrike">
              <a:solidFill>
                <a:srgbClr val="366092"/>
              </a:solidFill>
              <a:latin typeface="Calibri"/>
              <a:cs typeface="Calibri"/>
            </a:rPr>
            <a:pPr/>
            <a:t>Celkové klima školy</a:t>
          </a:fld>
          <a:endParaRPr lang="cs-CZ" sz="1600" b="1"/>
        </a:p>
      </cdr:txBody>
    </cdr:sp>
  </cdr:relSizeAnchor>
</c:userShapes>
</file>

<file path=xl/drawings/drawing5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0.39368</cdr:x>
      <cdr:y>0</cdr:y>
    </cdr:from>
    <cdr:to>
      <cdr:x>0.72426</cdr:x>
      <cdr:y>0.09599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340808" y="0"/>
          <a:ext cx="364495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Fyzické prostředí školy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Vnímaná opora a vztahy se spolužáky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0.3718</cdr:x>
      <cdr:y>0.00705</cdr:y>
    </cdr:from>
    <cdr:to>
      <cdr:x>0.71113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099560" y="30487"/>
          <a:ext cx="3741419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Ocenění ze strany žáků</a:t>
          </a:r>
        </a:p>
      </cdr:txBody>
    </cdr:sp>
  </cdr:relSizeAnchor>
</c:userShapes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0.3999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409388" y="30480"/>
          <a:ext cx="2715312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Spokojenost s procesy ve škole</a:t>
          </a:r>
        </a:p>
      </cdr:txBody>
    </cdr:sp>
  </cdr:relSizeAnchor>
</c:userShapes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Spokojenost ve škole</a:t>
          </a:r>
        </a:p>
      </cdr:txBody>
    </cdr:sp>
  </cdr:relSizeAnchor>
</c:userShapes>
</file>

<file path=xl/drawings/drawing63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Špatné vztahy</a:t>
          </a:r>
        </a:p>
      </cdr:txBody>
    </cdr:sp>
  </cdr:relSizeAnchor>
</c:userShapes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Vybavení školy</a:t>
          </a:r>
        </a:p>
      </cdr:txBody>
    </cdr:sp>
  </cdr:relSizeAnchor>
</c:userShapes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Angažovanost učitelů</a:t>
          </a:r>
        </a:p>
      </cdr:txBody>
    </cdr:sp>
  </cdr:relSizeAnchor>
</c:userShapes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Frustrace učitelů</a:t>
          </a:r>
        </a:p>
      </cdr:txBody>
    </cdr:sp>
  </cdr:relSizeAnchor>
</c:userShapes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Pevnost vedení školy</a:t>
          </a:r>
        </a:p>
      </cdr:txBody>
    </cdr:sp>
  </cdr:relSizeAnchor>
</c:userShapes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Podpora sboru vedením školy</a:t>
          </a:r>
        </a:p>
      </cdr:txBody>
    </cdr:sp>
  </cdr:relSizeAnchor>
</c:userShapes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Přátelské vztahy ve sboru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Vnímaná podpora ze strany učitelů</a:t>
          </a:r>
        </a:p>
      </cdr:txBody>
    </cdr:sp>
  </cdr:relSizeAnchor>
</c:userShapes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Začlenění Ukrajinských dětí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Dobré vztahy se spolužáky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0.35095</cdr:x>
      <cdr:y>0.0349</cdr:y>
    </cdr:from>
    <cdr:to>
      <cdr:x>0.6633</cdr:x>
      <cdr:y>0.07504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503420" y="152400"/>
          <a:ext cx="40081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0.32896</cdr:x>
      <cdr:y>0.00705</cdr:y>
    </cdr:from>
    <cdr:to>
      <cdr:x>0.64616</cdr:x>
      <cdr:y>0.10304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27120" y="30487"/>
          <a:ext cx="3497531" cy="415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indent="0"/>
          <a:r>
            <a:rPr lang="cs-CZ" sz="1600" b="1" i="0" u="none" strike="noStrike">
              <a:solidFill>
                <a:srgbClr val="366092"/>
              </a:solidFill>
              <a:latin typeface="+mn-lt"/>
              <a:ea typeface="+mn-ea"/>
              <a:cs typeface="Calibri"/>
            </a:rPr>
            <a:t>Dění o přestávkách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AF276"/>
  <sheetViews>
    <sheetView workbookViewId="0">
      <selection activeCell="A9" sqref="A9:A18"/>
    </sheetView>
  </sheetViews>
  <sheetFormatPr defaultRowHeight="14.4" x14ac:dyDescent="0.3"/>
  <cols>
    <col min="1" max="1" width="27.5546875" customWidth="1"/>
    <col min="2" max="2" width="7" customWidth="1"/>
    <col min="3" max="3" width="19.88671875" customWidth="1"/>
    <col min="4" max="4" width="7.33203125" customWidth="1"/>
    <col min="5" max="5" width="9.21875" customWidth="1"/>
    <col min="6" max="7" width="9.6640625" customWidth="1"/>
    <col min="8" max="9" width="9.5546875" customWidth="1"/>
    <col min="10" max="19" width="13.6640625" customWidth="1"/>
    <col min="20" max="21" width="11.33203125" customWidth="1"/>
    <col min="22" max="23" width="11.88671875" customWidth="1"/>
    <col min="24" max="25" width="9.5546875" customWidth="1"/>
  </cols>
  <sheetData>
    <row r="1" spans="1:25" ht="28.05" customHeight="1" thickTop="1" x14ac:dyDescent="0.3">
      <c r="A1" s="25"/>
      <c r="B1" s="26"/>
      <c r="C1" s="27"/>
      <c r="D1" s="27"/>
      <c r="E1" s="28"/>
      <c r="F1" s="233" t="s">
        <v>0</v>
      </c>
      <c r="G1" s="228"/>
      <c r="H1" s="228" t="s">
        <v>1</v>
      </c>
      <c r="I1" s="228"/>
      <c r="J1" s="228" t="s">
        <v>2</v>
      </c>
      <c r="K1" s="228"/>
      <c r="L1" s="228" t="s">
        <v>3</v>
      </c>
      <c r="M1" s="228"/>
      <c r="N1" s="228" t="s">
        <v>4</v>
      </c>
      <c r="O1" s="228"/>
      <c r="P1" s="228" t="s">
        <v>5</v>
      </c>
      <c r="Q1" s="228"/>
      <c r="R1" s="228" t="s">
        <v>6</v>
      </c>
      <c r="S1" s="228"/>
      <c r="T1" s="228" t="s">
        <v>8</v>
      </c>
      <c r="U1" s="228"/>
      <c r="V1" s="228" t="s">
        <v>7</v>
      </c>
      <c r="W1" s="228"/>
      <c r="X1" s="228" t="s">
        <v>9</v>
      </c>
      <c r="Y1" s="229"/>
    </row>
    <row r="2" spans="1:25" ht="15" customHeight="1" thickBot="1" x14ac:dyDescent="0.35">
      <c r="A2" s="29"/>
      <c r="B2" s="30"/>
      <c r="C2" s="31"/>
      <c r="D2" s="31"/>
      <c r="E2" s="32"/>
      <c r="F2" s="1" t="s">
        <v>10</v>
      </c>
      <c r="G2" s="2" t="s">
        <v>11</v>
      </c>
      <c r="H2" s="2" t="s">
        <v>10</v>
      </c>
      <c r="I2" s="2" t="s">
        <v>11</v>
      </c>
      <c r="J2" s="2" t="s">
        <v>10</v>
      </c>
      <c r="K2" s="2" t="s">
        <v>11</v>
      </c>
      <c r="L2" s="2" t="s">
        <v>10</v>
      </c>
      <c r="M2" s="2" t="s">
        <v>11</v>
      </c>
      <c r="N2" s="2" t="s">
        <v>10</v>
      </c>
      <c r="O2" s="2" t="s">
        <v>11</v>
      </c>
      <c r="P2" s="2" t="s">
        <v>10</v>
      </c>
      <c r="Q2" s="2" t="s">
        <v>11</v>
      </c>
      <c r="R2" s="2" t="s">
        <v>10</v>
      </c>
      <c r="S2" s="2" t="s">
        <v>11</v>
      </c>
      <c r="T2" s="2" t="s">
        <v>10</v>
      </c>
      <c r="U2" s="2" t="s">
        <v>11</v>
      </c>
      <c r="V2" s="2" t="s">
        <v>10</v>
      </c>
      <c r="W2" s="2" t="s">
        <v>11</v>
      </c>
      <c r="X2" s="2" t="s">
        <v>10</v>
      </c>
      <c r="Y2" s="3" t="s">
        <v>11</v>
      </c>
    </row>
    <row r="3" spans="1:25" ht="15" customHeight="1" thickTop="1" x14ac:dyDescent="0.3">
      <c r="A3" s="4" t="s">
        <v>12</v>
      </c>
      <c r="B3" s="23"/>
      <c r="C3" s="230" t="s">
        <v>13</v>
      </c>
      <c r="D3" s="231"/>
      <c r="E3" s="232"/>
      <c r="F3" s="9">
        <v>2.7888708513708482</v>
      </c>
      <c r="G3" s="10">
        <v>2464</v>
      </c>
      <c r="H3" s="11">
        <v>2.7203951182745816</v>
      </c>
      <c r="I3" s="10">
        <v>2464</v>
      </c>
      <c r="J3" s="11">
        <v>2.9620535714285769</v>
      </c>
      <c r="K3" s="10">
        <v>2464</v>
      </c>
      <c r="L3" s="11">
        <v>2.4212662337662363</v>
      </c>
      <c r="M3" s="10">
        <v>2464</v>
      </c>
      <c r="N3" s="11">
        <v>2.5746753246753267</v>
      </c>
      <c r="O3" s="10">
        <v>2464</v>
      </c>
      <c r="P3" s="11">
        <v>2.6908820346320392</v>
      </c>
      <c r="Q3" s="10">
        <v>2464</v>
      </c>
      <c r="R3" s="11">
        <v>2.8668831168831157</v>
      </c>
      <c r="S3" s="10">
        <v>2464</v>
      </c>
      <c r="T3" s="11">
        <v>1.9598214285714295</v>
      </c>
      <c r="U3" s="10">
        <v>2464</v>
      </c>
      <c r="V3" s="11">
        <v>1.9301948051948041</v>
      </c>
      <c r="W3" s="10">
        <v>2464</v>
      </c>
      <c r="X3" s="11">
        <v>2.6941722537390378</v>
      </c>
      <c r="Y3" s="12">
        <v>2464</v>
      </c>
    </row>
    <row r="4" spans="1:25" ht="15" customHeight="1" x14ac:dyDescent="0.3">
      <c r="A4" s="36" t="str">
        <f>CONCATENATE(B4,E4)</f>
        <v>1celá škola</v>
      </c>
      <c r="B4" s="24">
        <v>1</v>
      </c>
      <c r="C4" s="33" t="s">
        <v>14</v>
      </c>
      <c r="D4" s="5" t="s">
        <v>12</v>
      </c>
      <c r="E4" s="7" t="s">
        <v>29</v>
      </c>
      <c r="F4" s="13">
        <v>2.8147147147147158</v>
      </c>
      <c r="G4" s="14">
        <v>185</v>
      </c>
      <c r="H4" s="15">
        <v>2.7827220077220085</v>
      </c>
      <c r="I4" s="14">
        <v>185</v>
      </c>
      <c r="J4" s="15">
        <v>2.9873873873873866</v>
      </c>
      <c r="K4" s="14">
        <v>185</v>
      </c>
      <c r="L4" s="15">
        <v>2.4819819819819822</v>
      </c>
      <c r="M4" s="14">
        <v>185</v>
      </c>
      <c r="N4" s="15">
        <v>2.605405405405405</v>
      </c>
      <c r="O4" s="14">
        <v>185</v>
      </c>
      <c r="P4" s="15">
        <v>2.7261261261261267</v>
      </c>
      <c r="Q4" s="14">
        <v>185</v>
      </c>
      <c r="R4" s="15">
        <v>2.9091891891891901</v>
      </c>
      <c r="S4" s="14">
        <v>185</v>
      </c>
      <c r="T4" s="15">
        <v>2.0527027027027027</v>
      </c>
      <c r="U4" s="14">
        <v>185</v>
      </c>
      <c r="V4" s="15">
        <v>2.0702702702702704</v>
      </c>
      <c r="W4" s="14">
        <v>185</v>
      </c>
      <c r="X4" s="15">
        <v>2.5294117647058814</v>
      </c>
      <c r="Y4" s="16">
        <v>185</v>
      </c>
    </row>
    <row r="5" spans="1:25" ht="15" customHeight="1" x14ac:dyDescent="0.3">
      <c r="A5" s="36" t="str">
        <f t="shared" ref="A5:A68" si="0">CONCATENATE(B5,E5)</f>
        <v>1Chlapci</v>
      </c>
      <c r="B5" s="24">
        <v>1</v>
      </c>
      <c r="C5" s="33" t="str">
        <f t="shared" ref="C5:C11" si="1">C4</f>
        <v>ZŠ Bronzová 2027</v>
      </c>
      <c r="D5" s="35" t="s">
        <v>71</v>
      </c>
      <c r="E5" s="35" t="s">
        <v>71</v>
      </c>
      <c r="F5" s="13">
        <v>2.8118279569892479</v>
      </c>
      <c r="G5" s="14">
        <v>93</v>
      </c>
      <c r="H5" s="15">
        <v>2.7745775729646702</v>
      </c>
      <c r="I5" s="14">
        <v>93</v>
      </c>
      <c r="J5" s="15">
        <v>2.9767025089605741</v>
      </c>
      <c r="K5" s="14">
        <v>93</v>
      </c>
      <c r="L5" s="15">
        <v>2.4820788530465938</v>
      </c>
      <c r="M5" s="14">
        <v>93</v>
      </c>
      <c r="N5" s="15">
        <v>2.6580645161290319</v>
      </c>
      <c r="O5" s="14">
        <v>93</v>
      </c>
      <c r="P5" s="15">
        <v>2.7437275985663079</v>
      </c>
      <c r="Q5" s="14">
        <v>93</v>
      </c>
      <c r="R5" s="15">
        <v>2.9333333333333331</v>
      </c>
      <c r="S5" s="14">
        <v>93</v>
      </c>
      <c r="T5" s="15">
        <v>1.8870967741935483</v>
      </c>
      <c r="U5" s="14">
        <v>93</v>
      </c>
      <c r="V5" s="15">
        <v>1.8172043010752692</v>
      </c>
      <c r="W5" s="14">
        <v>93</v>
      </c>
      <c r="X5" s="15">
        <v>2.573170731707318</v>
      </c>
      <c r="Y5" s="16">
        <v>93</v>
      </c>
    </row>
    <row r="6" spans="1:25" ht="15" customHeight="1" x14ac:dyDescent="0.3">
      <c r="A6" s="36" t="str">
        <f t="shared" si="0"/>
        <v>1Dívky</v>
      </c>
      <c r="B6" s="24">
        <v>1</v>
      </c>
      <c r="C6" s="33" t="str">
        <f t="shared" si="1"/>
        <v>ZŠ Bronzová 2027</v>
      </c>
      <c r="D6" s="35" t="s">
        <v>70</v>
      </c>
      <c r="E6" s="35" t="s">
        <v>70</v>
      </c>
      <c r="F6" s="13">
        <v>2.8176328502415457</v>
      </c>
      <c r="G6" s="14">
        <v>92</v>
      </c>
      <c r="H6" s="15">
        <v>2.7909549689441002</v>
      </c>
      <c r="I6" s="14">
        <v>92</v>
      </c>
      <c r="J6" s="15">
        <v>2.998188405797102</v>
      </c>
      <c r="K6" s="14">
        <v>92</v>
      </c>
      <c r="L6" s="15">
        <v>2.4818840579710142</v>
      </c>
      <c r="M6" s="14">
        <v>92</v>
      </c>
      <c r="N6" s="15">
        <v>2.5521739130434793</v>
      </c>
      <c r="O6" s="14">
        <v>92</v>
      </c>
      <c r="P6" s="15">
        <v>2.7083333333333344</v>
      </c>
      <c r="Q6" s="14">
        <v>92</v>
      </c>
      <c r="R6" s="15">
        <v>2.8847826086956521</v>
      </c>
      <c r="S6" s="14">
        <v>92</v>
      </c>
      <c r="T6" s="15">
        <v>2.2201086956521743</v>
      </c>
      <c r="U6" s="14">
        <v>92</v>
      </c>
      <c r="V6" s="15">
        <v>2.3260869565217392</v>
      </c>
      <c r="W6" s="14">
        <v>92</v>
      </c>
      <c r="X6" s="15">
        <v>2.4886363636363638</v>
      </c>
      <c r="Y6" s="16">
        <v>92</v>
      </c>
    </row>
    <row r="7" spans="1:25" ht="15" customHeight="1" x14ac:dyDescent="0.3">
      <c r="A7" s="36" t="str">
        <f t="shared" si="0"/>
        <v>15. ročník</v>
      </c>
      <c r="B7" s="24">
        <v>1</v>
      </c>
      <c r="C7" s="33" t="str">
        <f t="shared" si="1"/>
        <v>ZŠ Bronzová 2027</v>
      </c>
      <c r="D7" s="6" t="s">
        <v>15</v>
      </c>
      <c r="E7" s="6" t="s">
        <v>15</v>
      </c>
      <c r="F7" s="13">
        <v>3.0106209150326797</v>
      </c>
      <c r="G7" s="14">
        <v>68</v>
      </c>
      <c r="H7" s="15">
        <v>2.8799894957983194</v>
      </c>
      <c r="I7" s="14">
        <v>68</v>
      </c>
      <c r="J7" s="15">
        <v>3.1421568627450984</v>
      </c>
      <c r="K7" s="14">
        <v>68</v>
      </c>
      <c r="L7" s="15">
        <v>2.3897058823529411</v>
      </c>
      <c r="M7" s="14">
        <v>68</v>
      </c>
      <c r="N7" s="15">
        <v>2.7382352941176467</v>
      </c>
      <c r="O7" s="14">
        <v>68</v>
      </c>
      <c r="P7" s="15">
        <v>2.9779411764705888</v>
      </c>
      <c r="Q7" s="14">
        <v>68</v>
      </c>
      <c r="R7" s="15">
        <v>3.0323529411764705</v>
      </c>
      <c r="S7" s="14">
        <v>68</v>
      </c>
      <c r="T7" s="15">
        <v>2.2683823529411757</v>
      </c>
      <c r="U7" s="14">
        <v>68</v>
      </c>
      <c r="V7" s="15">
        <v>2.0735294117647065</v>
      </c>
      <c r="W7" s="14">
        <v>68</v>
      </c>
      <c r="X7" s="15">
        <v>2.4090909090909074</v>
      </c>
      <c r="Y7" s="16">
        <v>68</v>
      </c>
    </row>
    <row r="8" spans="1:25" ht="15" customHeight="1" x14ac:dyDescent="0.3">
      <c r="A8" s="36" t="str">
        <f t="shared" si="0"/>
        <v>16.ročník</v>
      </c>
      <c r="B8" s="24">
        <v>1</v>
      </c>
      <c r="C8" s="33" t="str">
        <f t="shared" si="1"/>
        <v>ZŠ Bronzová 2027</v>
      </c>
      <c r="D8" s="6" t="s">
        <v>16</v>
      </c>
      <c r="E8" s="6" t="s">
        <v>16</v>
      </c>
      <c r="F8" s="13">
        <v>2.7656565656565664</v>
      </c>
      <c r="G8" s="14">
        <v>55</v>
      </c>
      <c r="H8" s="15">
        <v>2.7896103896103894</v>
      </c>
      <c r="I8" s="14">
        <v>55</v>
      </c>
      <c r="J8" s="15">
        <v>2.9090909090909092</v>
      </c>
      <c r="K8" s="14">
        <v>55</v>
      </c>
      <c r="L8" s="15">
        <v>2.4878787878787874</v>
      </c>
      <c r="M8" s="14">
        <v>55</v>
      </c>
      <c r="N8" s="15">
        <v>2.541818181818182</v>
      </c>
      <c r="O8" s="14">
        <v>55</v>
      </c>
      <c r="P8" s="15">
        <v>2.6272727272727274</v>
      </c>
      <c r="Q8" s="14">
        <v>55</v>
      </c>
      <c r="R8" s="15">
        <v>2.836363636363636</v>
      </c>
      <c r="S8" s="14">
        <v>55</v>
      </c>
      <c r="T8" s="15">
        <v>1.913636363636364</v>
      </c>
      <c r="U8" s="14">
        <v>55</v>
      </c>
      <c r="V8" s="15">
        <v>1.8363636363636362</v>
      </c>
      <c r="W8" s="14">
        <v>55</v>
      </c>
      <c r="X8" s="15">
        <v>2.6538461538461542</v>
      </c>
      <c r="Y8" s="16">
        <v>55</v>
      </c>
    </row>
    <row r="9" spans="1:25" ht="15" customHeight="1" x14ac:dyDescent="0.3">
      <c r="A9" s="36" t="str">
        <f t="shared" si="0"/>
        <v>17.ročník</v>
      </c>
      <c r="B9" s="24">
        <v>1</v>
      </c>
      <c r="C9" s="33" t="str">
        <f t="shared" si="1"/>
        <v>ZŠ Bronzová 2027</v>
      </c>
      <c r="D9" s="6" t="s">
        <v>17</v>
      </c>
      <c r="E9" s="6" t="s">
        <v>17</v>
      </c>
      <c r="F9" s="13">
        <v>2.8545751633986938</v>
      </c>
      <c r="G9" s="14">
        <v>34</v>
      </c>
      <c r="H9" s="15">
        <v>2.7615546218487395</v>
      </c>
      <c r="I9" s="14">
        <v>34</v>
      </c>
      <c r="J9" s="15">
        <v>3.0588235294117649</v>
      </c>
      <c r="K9" s="14">
        <v>34</v>
      </c>
      <c r="L9" s="15">
        <v>2.348039215686275</v>
      </c>
      <c r="M9" s="14">
        <v>34</v>
      </c>
      <c r="N9" s="15">
        <v>2.5705882352941183</v>
      </c>
      <c r="O9" s="14">
        <v>34</v>
      </c>
      <c r="P9" s="15">
        <v>2.7794117647058814</v>
      </c>
      <c r="Q9" s="14">
        <v>34</v>
      </c>
      <c r="R9" s="15">
        <v>2.9647058823529409</v>
      </c>
      <c r="S9" s="14">
        <v>34</v>
      </c>
      <c r="T9" s="15">
        <v>2.0367647058823537</v>
      </c>
      <c r="U9" s="14">
        <v>34</v>
      </c>
      <c r="V9" s="15">
        <v>2.0882352941176472</v>
      </c>
      <c r="W9" s="14">
        <v>34</v>
      </c>
      <c r="X9" s="15">
        <v>2.5833333333333335</v>
      </c>
      <c r="Y9" s="16">
        <v>34</v>
      </c>
    </row>
    <row r="10" spans="1:25" ht="15" customHeight="1" x14ac:dyDescent="0.3">
      <c r="A10" s="36" t="str">
        <f t="shared" si="0"/>
        <v>18.ročník</v>
      </c>
      <c r="B10" s="24">
        <v>1</v>
      </c>
      <c r="C10" s="33" t="str">
        <f t="shared" si="1"/>
        <v>ZŠ Bronzová 2027</v>
      </c>
      <c r="D10" s="6" t="s">
        <v>18</v>
      </c>
      <c r="E10" s="6" t="s">
        <v>18</v>
      </c>
      <c r="F10" s="13">
        <v>1.8680555555555556</v>
      </c>
      <c r="G10" s="14">
        <v>8</v>
      </c>
      <c r="H10" s="15">
        <v>2.2053571428571432</v>
      </c>
      <c r="I10" s="14">
        <v>8</v>
      </c>
      <c r="J10" s="15">
        <v>2.1875</v>
      </c>
      <c r="K10" s="14">
        <v>8</v>
      </c>
      <c r="L10" s="15">
        <v>3.291666666666667</v>
      </c>
      <c r="M10" s="14">
        <v>8</v>
      </c>
      <c r="N10" s="15">
        <v>1.9749999999999996</v>
      </c>
      <c r="O10" s="14">
        <v>8</v>
      </c>
      <c r="P10" s="15">
        <v>1.7916666666666667</v>
      </c>
      <c r="Q10" s="14">
        <v>8</v>
      </c>
      <c r="R10" s="15">
        <v>2.125</v>
      </c>
      <c r="S10" s="14">
        <v>8</v>
      </c>
      <c r="T10" s="15">
        <v>2.40625</v>
      </c>
      <c r="U10" s="14">
        <v>8</v>
      </c>
      <c r="V10" s="15">
        <v>3.25</v>
      </c>
      <c r="W10" s="14">
        <v>8</v>
      </c>
      <c r="X10" s="15">
        <v>2.375</v>
      </c>
      <c r="Y10" s="16">
        <v>8</v>
      </c>
    </row>
    <row r="11" spans="1:25" ht="15" customHeight="1" x14ac:dyDescent="0.3">
      <c r="A11" s="36" t="str">
        <f t="shared" si="0"/>
        <v>19.ročník</v>
      </c>
      <c r="B11" s="24">
        <v>1</v>
      </c>
      <c r="C11" s="33" t="str">
        <f t="shared" si="1"/>
        <v>ZŠ Bronzová 2027</v>
      </c>
      <c r="D11" s="6" t="s">
        <v>19</v>
      </c>
      <c r="E11" s="6" t="s">
        <v>19</v>
      </c>
      <c r="F11" s="13">
        <v>2.5944444444444441</v>
      </c>
      <c r="G11" s="14">
        <v>20</v>
      </c>
      <c r="H11" s="15">
        <v>2.7</v>
      </c>
      <c r="I11" s="14">
        <v>20</v>
      </c>
      <c r="J11" s="15">
        <v>2.875</v>
      </c>
      <c r="K11" s="14">
        <v>20</v>
      </c>
      <c r="L11" s="15">
        <v>2.6833333333333331</v>
      </c>
      <c r="M11" s="14">
        <v>20</v>
      </c>
      <c r="N11" s="15">
        <v>2.6399999999999997</v>
      </c>
      <c r="O11" s="14">
        <v>20</v>
      </c>
      <c r="P11" s="15">
        <v>2.4249999999999998</v>
      </c>
      <c r="Q11" s="14">
        <v>20</v>
      </c>
      <c r="R11" s="15">
        <v>2.91</v>
      </c>
      <c r="S11" s="14">
        <v>20</v>
      </c>
      <c r="T11" s="15">
        <v>1.5875000000000001</v>
      </c>
      <c r="U11" s="14">
        <v>20</v>
      </c>
      <c r="V11" s="15">
        <v>2.2000000000000002</v>
      </c>
      <c r="W11" s="14">
        <v>20</v>
      </c>
      <c r="X11" s="15">
        <v>2.6</v>
      </c>
      <c r="Y11" s="16">
        <v>20</v>
      </c>
    </row>
    <row r="12" spans="1:25" ht="15" customHeight="1" x14ac:dyDescent="0.3">
      <c r="A12" s="36" t="str">
        <f t="shared" si="0"/>
        <v>2celá škola</v>
      </c>
      <c r="B12" s="24">
        <v>2</v>
      </c>
      <c r="C12" s="33" t="s">
        <v>20</v>
      </c>
      <c r="D12" s="7" t="s">
        <v>29</v>
      </c>
      <c r="E12" s="7" t="s">
        <v>29</v>
      </c>
      <c r="F12" s="13">
        <v>2.7521929824561386</v>
      </c>
      <c r="G12" s="14">
        <v>380</v>
      </c>
      <c r="H12" s="15">
        <v>2.6653665413533827</v>
      </c>
      <c r="I12" s="14">
        <v>380</v>
      </c>
      <c r="J12" s="15">
        <v>2.9346491228070177</v>
      </c>
      <c r="K12" s="14">
        <v>380</v>
      </c>
      <c r="L12" s="15">
        <v>2.4609649122807005</v>
      </c>
      <c r="M12" s="14">
        <v>380</v>
      </c>
      <c r="N12" s="15">
        <v>2.5857894736842097</v>
      </c>
      <c r="O12" s="14">
        <v>380</v>
      </c>
      <c r="P12" s="15">
        <v>2.6521929824561417</v>
      </c>
      <c r="Q12" s="14">
        <v>380</v>
      </c>
      <c r="R12" s="15">
        <v>2.918421052631579</v>
      </c>
      <c r="S12" s="14">
        <v>380</v>
      </c>
      <c r="T12" s="15">
        <v>1.9480263157894742</v>
      </c>
      <c r="U12" s="14">
        <v>380</v>
      </c>
      <c r="V12" s="15">
        <v>1.8236842105263167</v>
      </c>
      <c r="W12" s="14">
        <v>380</v>
      </c>
      <c r="X12" s="15">
        <v>2.5992779783393498</v>
      </c>
      <c r="Y12" s="16">
        <v>380</v>
      </c>
    </row>
    <row r="13" spans="1:25" ht="15" customHeight="1" x14ac:dyDescent="0.3">
      <c r="A13" s="36" t="str">
        <f t="shared" si="0"/>
        <v>2Chlapci</v>
      </c>
      <c r="B13" s="24">
        <v>2</v>
      </c>
      <c r="C13" s="33" t="str">
        <f t="shared" ref="C13:C19" si="2">C12</f>
        <v>ZŠ Brdičkova 1878</v>
      </c>
      <c r="D13" s="35" t="s">
        <v>71</v>
      </c>
      <c r="E13" s="35" t="s">
        <v>71</v>
      </c>
      <c r="F13" s="13">
        <v>2.8143115942028976</v>
      </c>
      <c r="G13" s="14">
        <v>184</v>
      </c>
      <c r="H13" s="15">
        <v>2.6893439440993778</v>
      </c>
      <c r="I13" s="14">
        <v>184</v>
      </c>
      <c r="J13" s="15">
        <v>3.0054347826086958</v>
      </c>
      <c r="K13" s="14">
        <v>184</v>
      </c>
      <c r="L13" s="15">
        <v>2.4275362318840576</v>
      </c>
      <c r="M13" s="14">
        <v>184</v>
      </c>
      <c r="N13" s="15">
        <v>2.6445652173913041</v>
      </c>
      <c r="O13" s="14">
        <v>184</v>
      </c>
      <c r="P13" s="15">
        <v>2.7490942028985508</v>
      </c>
      <c r="Q13" s="14">
        <v>184</v>
      </c>
      <c r="R13" s="15">
        <v>3.0108695652173925</v>
      </c>
      <c r="S13" s="14">
        <v>184</v>
      </c>
      <c r="T13" s="15">
        <v>1.9307065217391304</v>
      </c>
      <c r="U13" s="14">
        <v>184</v>
      </c>
      <c r="V13" s="15">
        <v>1.6249999999999996</v>
      </c>
      <c r="W13" s="14">
        <v>184</v>
      </c>
      <c r="X13" s="15">
        <v>2.5267175572519092</v>
      </c>
      <c r="Y13" s="16">
        <v>184</v>
      </c>
    </row>
    <row r="14" spans="1:25" ht="15" customHeight="1" x14ac:dyDescent="0.3">
      <c r="A14" s="36" t="str">
        <f t="shared" si="0"/>
        <v>2Dívky</v>
      </c>
      <c r="B14" s="24">
        <v>2</v>
      </c>
      <c r="C14" s="33" t="str">
        <f t="shared" si="2"/>
        <v>ZŠ Brdičkova 1878</v>
      </c>
      <c r="D14" s="35" t="s">
        <v>70</v>
      </c>
      <c r="E14" s="35" t="s">
        <v>70</v>
      </c>
      <c r="F14" s="13">
        <v>2.6938775510204098</v>
      </c>
      <c r="G14" s="14">
        <v>196</v>
      </c>
      <c r="H14" s="15">
        <v>2.6428571428571428</v>
      </c>
      <c r="I14" s="14">
        <v>196</v>
      </c>
      <c r="J14" s="15">
        <v>2.8681972789115644</v>
      </c>
      <c r="K14" s="14">
        <v>196</v>
      </c>
      <c r="L14" s="15">
        <v>2.4923469387755097</v>
      </c>
      <c r="M14" s="14">
        <v>196</v>
      </c>
      <c r="N14" s="15">
        <v>2.5306122448979593</v>
      </c>
      <c r="O14" s="14">
        <v>196</v>
      </c>
      <c r="P14" s="15">
        <v>2.5612244897959182</v>
      </c>
      <c r="Q14" s="14">
        <v>196</v>
      </c>
      <c r="R14" s="15">
        <v>2.8316326530612259</v>
      </c>
      <c r="S14" s="14">
        <v>196</v>
      </c>
      <c r="T14" s="15">
        <v>1.9642857142857142</v>
      </c>
      <c r="U14" s="14">
        <v>196</v>
      </c>
      <c r="V14" s="15">
        <v>2.0102040816326525</v>
      </c>
      <c r="W14" s="14">
        <v>196</v>
      </c>
      <c r="X14" s="15">
        <v>2.6643835616438354</v>
      </c>
      <c r="Y14" s="16">
        <v>196</v>
      </c>
    </row>
    <row r="15" spans="1:25" ht="15" customHeight="1" x14ac:dyDescent="0.3">
      <c r="A15" s="36" t="str">
        <f t="shared" si="0"/>
        <v>25. ročník</v>
      </c>
      <c r="B15" s="24">
        <v>2</v>
      </c>
      <c r="C15" s="33" t="str">
        <f t="shared" si="2"/>
        <v>ZŠ Brdičkova 1878</v>
      </c>
      <c r="D15" s="6" t="s">
        <v>15</v>
      </c>
      <c r="E15" s="6" t="s">
        <v>15</v>
      </c>
      <c r="F15" s="13">
        <v>3.0007716049382704</v>
      </c>
      <c r="G15" s="14">
        <v>72</v>
      </c>
      <c r="H15" s="15">
        <v>2.9439484126984126</v>
      </c>
      <c r="I15" s="14">
        <v>72</v>
      </c>
      <c r="J15" s="15">
        <v>3.1481481481481475</v>
      </c>
      <c r="K15" s="14">
        <v>72</v>
      </c>
      <c r="L15" s="15">
        <v>2.280092592592593</v>
      </c>
      <c r="M15" s="14">
        <v>72</v>
      </c>
      <c r="N15" s="15">
        <v>2.7805555555555568</v>
      </c>
      <c r="O15" s="14">
        <v>72</v>
      </c>
      <c r="P15" s="15">
        <v>2.8888888888888888</v>
      </c>
      <c r="Q15" s="14">
        <v>72</v>
      </c>
      <c r="R15" s="15">
        <v>3.125</v>
      </c>
      <c r="S15" s="14">
        <v>72</v>
      </c>
      <c r="T15" s="15">
        <v>2.2361111111111112</v>
      </c>
      <c r="U15" s="14">
        <v>72</v>
      </c>
      <c r="V15" s="15">
        <v>1.6527777777777781</v>
      </c>
      <c r="W15" s="14">
        <v>72</v>
      </c>
      <c r="X15" s="15">
        <v>2.6170212765957448</v>
      </c>
      <c r="Y15" s="16">
        <v>72</v>
      </c>
    </row>
    <row r="16" spans="1:25" ht="15" customHeight="1" x14ac:dyDescent="0.3">
      <c r="A16" s="36" t="str">
        <f t="shared" si="0"/>
        <v>26.ročník</v>
      </c>
      <c r="B16" s="24">
        <v>2</v>
      </c>
      <c r="C16" s="33" t="str">
        <f t="shared" si="2"/>
        <v>ZŠ Brdičkova 1878</v>
      </c>
      <c r="D16" s="6" t="s">
        <v>16</v>
      </c>
      <c r="E16" s="6" t="s">
        <v>16</v>
      </c>
      <c r="F16" s="13">
        <v>2.8816137566137559</v>
      </c>
      <c r="G16" s="14">
        <v>84</v>
      </c>
      <c r="H16" s="15">
        <v>2.7132227891156466</v>
      </c>
      <c r="I16" s="14">
        <v>84</v>
      </c>
      <c r="J16" s="15">
        <v>3.0734126984126973</v>
      </c>
      <c r="K16" s="14">
        <v>84</v>
      </c>
      <c r="L16" s="15">
        <v>2.2936507936507931</v>
      </c>
      <c r="M16" s="14">
        <v>84</v>
      </c>
      <c r="N16" s="15">
        <v>2.621428571428571</v>
      </c>
      <c r="O16" s="14">
        <v>84</v>
      </c>
      <c r="P16" s="15">
        <v>2.8392857142857135</v>
      </c>
      <c r="Q16" s="14">
        <v>84</v>
      </c>
      <c r="R16" s="15">
        <v>2.9500000000000006</v>
      </c>
      <c r="S16" s="14">
        <v>84</v>
      </c>
      <c r="T16" s="15">
        <v>1.9494047619047616</v>
      </c>
      <c r="U16" s="14">
        <v>84</v>
      </c>
      <c r="V16" s="15">
        <v>1.80952380952381</v>
      </c>
      <c r="W16" s="14">
        <v>84</v>
      </c>
      <c r="X16" s="15">
        <v>2.7246376811594208</v>
      </c>
      <c r="Y16" s="16">
        <v>84</v>
      </c>
    </row>
    <row r="17" spans="1:25" ht="15" customHeight="1" x14ac:dyDescent="0.3">
      <c r="A17" s="36" t="str">
        <f t="shared" si="0"/>
        <v>27.ročník</v>
      </c>
      <c r="B17" s="24">
        <v>2</v>
      </c>
      <c r="C17" s="33" t="str">
        <f t="shared" si="2"/>
        <v>ZŠ Brdičkova 1878</v>
      </c>
      <c r="D17" s="6" t="s">
        <v>17</v>
      </c>
      <c r="E17" s="6" t="s">
        <v>17</v>
      </c>
      <c r="F17" s="13">
        <v>2.6824417009602195</v>
      </c>
      <c r="G17" s="14">
        <v>81</v>
      </c>
      <c r="H17" s="15">
        <v>2.585097001763669</v>
      </c>
      <c r="I17" s="14">
        <v>81</v>
      </c>
      <c r="J17" s="15">
        <v>2.8703703703703711</v>
      </c>
      <c r="K17" s="14">
        <v>81</v>
      </c>
      <c r="L17" s="15">
        <v>2.5946502057613166</v>
      </c>
      <c r="M17" s="14">
        <v>81</v>
      </c>
      <c r="N17" s="15">
        <v>2.5950617283950619</v>
      </c>
      <c r="O17" s="14">
        <v>81</v>
      </c>
      <c r="P17" s="15">
        <v>2.5987654320987659</v>
      </c>
      <c r="Q17" s="14">
        <v>81</v>
      </c>
      <c r="R17" s="15">
        <v>2.88148148148148</v>
      </c>
      <c r="S17" s="14">
        <v>81</v>
      </c>
      <c r="T17" s="15">
        <v>2.0277777777777786</v>
      </c>
      <c r="U17" s="14">
        <v>81</v>
      </c>
      <c r="V17" s="15">
        <v>1.9012345679012346</v>
      </c>
      <c r="W17" s="14">
        <v>81</v>
      </c>
      <c r="X17" s="15">
        <v>2.1428571428571428</v>
      </c>
      <c r="Y17" s="16">
        <v>81</v>
      </c>
    </row>
    <row r="18" spans="1:25" ht="15" customHeight="1" x14ac:dyDescent="0.3">
      <c r="A18" s="36" t="str">
        <f t="shared" si="0"/>
        <v>28.ročník</v>
      </c>
      <c r="B18" s="24">
        <v>2</v>
      </c>
      <c r="C18" s="33" t="str">
        <f t="shared" si="2"/>
        <v>ZŠ Brdičkova 1878</v>
      </c>
      <c r="D18" s="6" t="s">
        <v>18</v>
      </c>
      <c r="E18" s="6" t="s">
        <v>18</v>
      </c>
      <c r="F18" s="13">
        <v>2.6021021021021022</v>
      </c>
      <c r="G18" s="14">
        <v>74</v>
      </c>
      <c r="H18" s="15">
        <v>2.4498069498069506</v>
      </c>
      <c r="I18" s="14">
        <v>74</v>
      </c>
      <c r="J18" s="15">
        <v>2.7364864864864873</v>
      </c>
      <c r="K18" s="14">
        <v>74</v>
      </c>
      <c r="L18" s="15">
        <v>2.5135135135135132</v>
      </c>
      <c r="M18" s="14">
        <v>74</v>
      </c>
      <c r="N18" s="15">
        <v>2.3351351351351353</v>
      </c>
      <c r="O18" s="14">
        <v>74</v>
      </c>
      <c r="P18" s="15">
        <v>2.5360360360360366</v>
      </c>
      <c r="Q18" s="14">
        <v>74</v>
      </c>
      <c r="R18" s="15">
        <v>2.6621621621621609</v>
      </c>
      <c r="S18" s="14">
        <v>74</v>
      </c>
      <c r="T18" s="15">
        <v>1.8277027027027024</v>
      </c>
      <c r="U18" s="14">
        <v>74</v>
      </c>
      <c r="V18" s="15">
        <v>1.8108108108108107</v>
      </c>
      <c r="W18" s="14">
        <v>74</v>
      </c>
      <c r="X18" s="15">
        <v>2.7361111111111116</v>
      </c>
      <c r="Y18" s="16">
        <v>74</v>
      </c>
    </row>
    <row r="19" spans="1:25" ht="15" customHeight="1" x14ac:dyDescent="0.3">
      <c r="A19" s="36" t="str">
        <f t="shared" si="0"/>
        <v>29.ročník</v>
      </c>
      <c r="B19" s="24">
        <v>2</v>
      </c>
      <c r="C19" s="33" t="str">
        <f t="shared" si="2"/>
        <v>ZŠ Brdičkova 1878</v>
      </c>
      <c r="D19" s="6" t="s">
        <v>19</v>
      </c>
      <c r="E19" s="6" t="s">
        <v>19</v>
      </c>
      <c r="F19" s="13">
        <v>2.578099838969405</v>
      </c>
      <c r="G19" s="14">
        <v>69</v>
      </c>
      <c r="H19" s="15">
        <v>2.6418219461697729</v>
      </c>
      <c r="I19" s="14">
        <v>69</v>
      </c>
      <c r="J19" s="15">
        <v>2.8309178743961354</v>
      </c>
      <c r="K19" s="14">
        <v>69</v>
      </c>
      <c r="L19" s="15">
        <v>2.6400966183574872</v>
      </c>
      <c r="M19" s="14">
        <v>69</v>
      </c>
      <c r="N19" s="15">
        <v>2.5971014492753626</v>
      </c>
      <c r="O19" s="14">
        <v>69</v>
      </c>
      <c r="P19" s="15">
        <v>2.3647342995169076</v>
      </c>
      <c r="Q19" s="14">
        <v>69</v>
      </c>
      <c r="R19" s="15">
        <v>2.9826086956521736</v>
      </c>
      <c r="S19" s="14">
        <v>69</v>
      </c>
      <c r="T19" s="15">
        <v>1.6811594202898554</v>
      </c>
      <c r="U19" s="14">
        <v>69</v>
      </c>
      <c r="V19" s="15">
        <v>1.9420289855072468</v>
      </c>
      <c r="W19" s="14">
        <v>69</v>
      </c>
      <c r="X19" s="15">
        <v>2.5957446808510638</v>
      </c>
      <c r="Y19" s="16">
        <v>69</v>
      </c>
    </row>
    <row r="20" spans="1:25" ht="15" customHeight="1" x14ac:dyDescent="0.3">
      <c r="A20" s="36" t="str">
        <f t="shared" si="0"/>
        <v>3celá škola</v>
      </c>
      <c r="B20" s="24">
        <v>3</v>
      </c>
      <c r="C20" s="33" t="s">
        <v>21</v>
      </c>
      <c r="D20" s="7" t="s">
        <v>29</v>
      </c>
      <c r="E20" s="7" t="s">
        <v>29</v>
      </c>
      <c r="F20" s="13">
        <v>2.6860640301318273</v>
      </c>
      <c r="G20" s="14">
        <v>295</v>
      </c>
      <c r="H20" s="15">
        <v>2.5866828087167071</v>
      </c>
      <c r="I20" s="14">
        <v>295</v>
      </c>
      <c r="J20" s="15">
        <v>2.8751412429378527</v>
      </c>
      <c r="K20" s="14">
        <v>295</v>
      </c>
      <c r="L20" s="15">
        <v>2.4796610169491511</v>
      </c>
      <c r="M20" s="14">
        <v>295</v>
      </c>
      <c r="N20" s="15">
        <v>2.5057627118644059</v>
      </c>
      <c r="O20" s="14">
        <v>295</v>
      </c>
      <c r="P20" s="15">
        <v>2.6259887005649722</v>
      </c>
      <c r="Q20" s="14">
        <v>295</v>
      </c>
      <c r="R20" s="15">
        <v>2.825084745762712</v>
      </c>
      <c r="S20" s="14">
        <v>295</v>
      </c>
      <c r="T20" s="15">
        <v>1.987288135593221</v>
      </c>
      <c r="U20" s="14">
        <v>295</v>
      </c>
      <c r="V20" s="15">
        <v>1.9152542372881358</v>
      </c>
      <c r="W20" s="14">
        <v>295</v>
      </c>
      <c r="X20" s="15">
        <v>2.651685393258425</v>
      </c>
      <c r="Y20" s="16">
        <v>295</v>
      </c>
    </row>
    <row r="21" spans="1:25" ht="15" customHeight="1" x14ac:dyDescent="0.3">
      <c r="A21" s="36" t="str">
        <f t="shared" si="0"/>
        <v>3Chlapci</v>
      </c>
      <c r="B21" s="24">
        <v>3</v>
      </c>
      <c r="C21" s="33" t="str">
        <f t="shared" ref="C21:C27" si="3">C20</f>
        <v>ZŠ Trávníčkova 1744</v>
      </c>
      <c r="D21" s="35" t="s">
        <v>71</v>
      </c>
      <c r="E21" s="35" t="s">
        <v>71</v>
      </c>
      <c r="F21" s="13">
        <v>2.7045138888888882</v>
      </c>
      <c r="G21" s="14">
        <v>160</v>
      </c>
      <c r="H21" s="15">
        <v>2.569084821428572</v>
      </c>
      <c r="I21" s="14">
        <v>160</v>
      </c>
      <c r="J21" s="15">
        <v>2.9375000000000004</v>
      </c>
      <c r="K21" s="14">
        <v>160</v>
      </c>
      <c r="L21" s="15">
        <v>2.4218750000000004</v>
      </c>
      <c r="M21" s="14">
        <v>160</v>
      </c>
      <c r="N21" s="15">
        <v>2.555000000000001</v>
      </c>
      <c r="O21" s="14">
        <v>160</v>
      </c>
      <c r="P21" s="15">
        <v>2.6635416666666694</v>
      </c>
      <c r="Q21" s="14">
        <v>160</v>
      </c>
      <c r="R21" s="15">
        <v>2.9275000000000002</v>
      </c>
      <c r="S21" s="14">
        <v>160</v>
      </c>
      <c r="T21" s="15">
        <v>1.8765625000000004</v>
      </c>
      <c r="U21" s="14">
        <v>160</v>
      </c>
      <c r="V21" s="15">
        <v>1.7624999999999995</v>
      </c>
      <c r="W21" s="14">
        <v>160</v>
      </c>
      <c r="X21" s="15">
        <v>2.5958904109589054</v>
      </c>
      <c r="Y21" s="16">
        <v>160</v>
      </c>
    </row>
    <row r="22" spans="1:25" ht="15" customHeight="1" x14ac:dyDescent="0.3">
      <c r="A22" s="36" t="str">
        <f t="shared" si="0"/>
        <v>3Dívky</v>
      </c>
      <c r="B22" s="24">
        <v>3</v>
      </c>
      <c r="C22" s="33" t="str">
        <f t="shared" si="3"/>
        <v>ZŠ Trávníčkova 1744</v>
      </c>
      <c r="D22" s="35" t="s">
        <v>70</v>
      </c>
      <c r="E22" s="35" t="s">
        <v>70</v>
      </c>
      <c r="F22" s="13">
        <v>2.6641975308641954</v>
      </c>
      <c r="G22" s="14">
        <v>135</v>
      </c>
      <c r="H22" s="15">
        <v>2.6075396825396813</v>
      </c>
      <c r="I22" s="14">
        <v>135</v>
      </c>
      <c r="J22" s="15">
        <v>2.801234567901234</v>
      </c>
      <c r="K22" s="14">
        <v>135</v>
      </c>
      <c r="L22" s="15">
        <v>2.5481481481481487</v>
      </c>
      <c r="M22" s="14">
        <v>135</v>
      </c>
      <c r="N22" s="15">
        <v>2.4474074074074079</v>
      </c>
      <c r="O22" s="14">
        <v>135</v>
      </c>
      <c r="P22" s="15">
        <v>2.581481481481481</v>
      </c>
      <c r="Q22" s="14">
        <v>135</v>
      </c>
      <c r="R22" s="15">
        <v>2.7037037037037033</v>
      </c>
      <c r="S22" s="14">
        <v>135</v>
      </c>
      <c r="T22" s="15">
        <v>2.1185185185185196</v>
      </c>
      <c r="U22" s="14">
        <v>135</v>
      </c>
      <c r="V22" s="15">
        <v>2.0962962962962965</v>
      </c>
      <c r="W22" s="14">
        <v>135</v>
      </c>
      <c r="X22" s="15">
        <v>2.71900826446281</v>
      </c>
      <c r="Y22" s="16">
        <v>135</v>
      </c>
    </row>
    <row r="23" spans="1:25" ht="15" customHeight="1" x14ac:dyDescent="0.3">
      <c r="A23" s="36" t="str">
        <f t="shared" si="0"/>
        <v>35. ročník</v>
      </c>
      <c r="B23" s="24">
        <v>3</v>
      </c>
      <c r="C23" s="33" t="str">
        <f t="shared" si="3"/>
        <v>ZŠ Trávníčkova 1744</v>
      </c>
      <c r="D23" s="6" t="s">
        <v>15</v>
      </c>
      <c r="E23" s="6" t="s">
        <v>15</v>
      </c>
      <c r="F23" s="13">
        <v>2.9098765432098759</v>
      </c>
      <c r="G23" s="14">
        <v>90</v>
      </c>
      <c r="H23" s="15">
        <v>2.7817460317460316</v>
      </c>
      <c r="I23" s="14">
        <v>90</v>
      </c>
      <c r="J23" s="15">
        <v>3.0296296296296301</v>
      </c>
      <c r="K23" s="14">
        <v>90</v>
      </c>
      <c r="L23" s="15">
        <v>2.3092592592592593</v>
      </c>
      <c r="M23" s="14">
        <v>90</v>
      </c>
      <c r="N23" s="15">
        <v>2.6422222222222218</v>
      </c>
      <c r="O23" s="14">
        <v>90</v>
      </c>
      <c r="P23" s="15">
        <v>2.9222222222222234</v>
      </c>
      <c r="Q23" s="14">
        <v>90</v>
      </c>
      <c r="R23" s="15">
        <v>2.9155555555555552</v>
      </c>
      <c r="S23" s="14">
        <v>90</v>
      </c>
      <c r="T23" s="15">
        <v>2.0472222222222229</v>
      </c>
      <c r="U23" s="14">
        <v>90</v>
      </c>
      <c r="V23" s="15">
        <v>1.8555555555555556</v>
      </c>
      <c r="W23" s="14">
        <v>90</v>
      </c>
      <c r="X23" s="15">
        <v>2.8409090909090917</v>
      </c>
      <c r="Y23" s="16">
        <v>90</v>
      </c>
    </row>
    <row r="24" spans="1:25" ht="15" customHeight="1" x14ac:dyDescent="0.3">
      <c r="A24" s="36" t="str">
        <f t="shared" si="0"/>
        <v>36.ročník</v>
      </c>
      <c r="B24" s="24">
        <v>3</v>
      </c>
      <c r="C24" s="33" t="str">
        <f t="shared" si="3"/>
        <v>ZŠ Trávníčkova 1744</v>
      </c>
      <c r="D24" s="6" t="s">
        <v>16</v>
      </c>
      <c r="E24" s="6" t="s">
        <v>16</v>
      </c>
      <c r="F24" s="13">
        <v>2.7432950191570877</v>
      </c>
      <c r="G24" s="14">
        <v>58</v>
      </c>
      <c r="H24" s="15">
        <v>2.521243842364532</v>
      </c>
      <c r="I24" s="14">
        <v>58</v>
      </c>
      <c r="J24" s="15">
        <v>2.8620689655172411</v>
      </c>
      <c r="K24" s="14">
        <v>58</v>
      </c>
      <c r="L24" s="15">
        <v>2.4482758620689649</v>
      </c>
      <c r="M24" s="14">
        <v>58</v>
      </c>
      <c r="N24" s="15">
        <v>2.4034482758620683</v>
      </c>
      <c r="O24" s="14">
        <v>58</v>
      </c>
      <c r="P24" s="15">
        <v>2.7442528735632186</v>
      </c>
      <c r="Q24" s="14">
        <v>58</v>
      </c>
      <c r="R24" s="15">
        <v>2.7137931034482752</v>
      </c>
      <c r="S24" s="14">
        <v>58</v>
      </c>
      <c r="T24" s="15">
        <v>1.9181034482758623</v>
      </c>
      <c r="U24" s="14">
        <v>58</v>
      </c>
      <c r="V24" s="15">
        <v>2.0344827586206904</v>
      </c>
      <c r="W24" s="14">
        <v>58</v>
      </c>
      <c r="X24" s="15">
        <v>2.5909090909090926</v>
      </c>
      <c r="Y24" s="16">
        <v>58</v>
      </c>
    </row>
    <row r="25" spans="1:25" ht="15" customHeight="1" x14ac:dyDescent="0.3">
      <c r="A25" s="36" t="str">
        <f t="shared" si="0"/>
        <v>37.ročník</v>
      </c>
      <c r="B25" s="24">
        <v>3</v>
      </c>
      <c r="C25" s="33" t="str">
        <f t="shared" si="3"/>
        <v>ZŠ Trávníčkova 1744</v>
      </c>
      <c r="D25" s="6" t="s">
        <v>17</v>
      </c>
      <c r="E25" s="6" t="s">
        <v>17</v>
      </c>
      <c r="F25" s="13">
        <v>2.6547619047619047</v>
      </c>
      <c r="G25" s="14">
        <v>56</v>
      </c>
      <c r="H25" s="15">
        <v>2.6721938775510194</v>
      </c>
      <c r="I25" s="14">
        <v>56</v>
      </c>
      <c r="J25" s="15">
        <v>2.824404761904761</v>
      </c>
      <c r="K25" s="14">
        <v>56</v>
      </c>
      <c r="L25" s="15">
        <v>2.5178571428571432</v>
      </c>
      <c r="M25" s="14">
        <v>56</v>
      </c>
      <c r="N25" s="15">
        <v>2.4214285714285708</v>
      </c>
      <c r="O25" s="14">
        <v>56</v>
      </c>
      <c r="P25" s="15">
        <v>2.5476190476190474</v>
      </c>
      <c r="Q25" s="14">
        <v>56</v>
      </c>
      <c r="R25" s="15">
        <v>2.7928571428571431</v>
      </c>
      <c r="S25" s="14">
        <v>56</v>
      </c>
      <c r="T25" s="15">
        <v>2.0401785714285721</v>
      </c>
      <c r="U25" s="14">
        <v>56</v>
      </c>
      <c r="V25" s="15">
        <v>1.7321428571428572</v>
      </c>
      <c r="W25" s="14">
        <v>56</v>
      </c>
      <c r="X25" s="15">
        <v>2.6607142857142851</v>
      </c>
      <c r="Y25" s="16">
        <v>56</v>
      </c>
    </row>
    <row r="26" spans="1:25" ht="15" customHeight="1" x14ac:dyDescent="0.3">
      <c r="A26" s="36" t="str">
        <f t="shared" si="0"/>
        <v>38.ročník</v>
      </c>
      <c r="B26" s="24">
        <v>3</v>
      </c>
      <c r="C26" s="33" t="str">
        <f t="shared" si="3"/>
        <v>ZŠ Trávníčkova 1744</v>
      </c>
      <c r="D26" s="6" t="s">
        <v>18</v>
      </c>
      <c r="E26" s="6" t="s">
        <v>18</v>
      </c>
      <c r="F26" s="13">
        <v>2.367724867724867</v>
      </c>
      <c r="G26" s="14">
        <v>42</v>
      </c>
      <c r="H26" s="15">
        <v>2.3346088435374162</v>
      </c>
      <c r="I26" s="14">
        <v>42</v>
      </c>
      <c r="J26" s="15">
        <v>2.7420634920634921</v>
      </c>
      <c r="K26" s="14">
        <v>42</v>
      </c>
      <c r="L26" s="15">
        <v>2.6865079365079367</v>
      </c>
      <c r="M26" s="14">
        <v>42</v>
      </c>
      <c r="N26" s="15">
        <v>2.5142857142857142</v>
      </c>
      <c r="O26" s="14">
        <v>42</v>
      </c>
      <c r="P26" s="15">
        <v>2.2261904761904763</v>
      </c>
      <c r="Q26" s="14">
        <v>42</v>
      </c>
      <c r="R26" s="15">
        <v>2.9238095238095236</v>
      </c>
      <c r="S26" s="14">
        <v>42</v>
      </c>
      <c r="T26" s="15">
        <v>1.9761904761904761</v>
      </c>
      <c r="U26" s="14">
        <v>42</v>
      </c>
      <c r="V26" s="15">
        <v>2.0952380952380953</v>
      </c>
      <c r="W26" s="14">
        <v>42</v>
      </c>
      <c r="X26" s="15">
        <v>2.6585365853658534</v>
      </c>
      <c r="Y26" s="16">
        <v>42</v>
      </c>
    </row>
    <row r="27" spans="1:25" ht="15" customHeight="1" x14ac:dyDescent="0.3">
      <c r="A27" s="36" t="str">
        <f t="shared" si="0"/>
        <v>39.ročník</v>
      </c>
      <c r="B27" s="24">
        <v>3</v>
      </c>
      <c r="C27" s="33" t="str">
        <f t="shared" si="3"/>
        <v>ZŠ Trávníčkova 1744</v>
      </c>
      <c r="D27" s="6" t="s">
        <v>19</v>
      </c>
      <c r="E27" s="6" t="s">
        <v>19</v>
      </c>
      <c r="F27" s="13">
        <v>2.5158730158730154</v>
      </c>
      <c r="G27" s="14">
        <v>49</v>
      </c>
      <c r="H27" s="15">
        <v>2.4241982507288626</v>
      </c>
      <c r="I27" s="14">
        <v>49</v>
      </c>
      <c r="J27" s="15">
        <v>2.77891156462585</v>
      </c>
      <c r="K27" s="14">
        <v>49</v>
      </c>
      <c r="L27" s="15">
        <v>2.6088435374149657</v>
      </c>
      <c r="M27" s="14">
        <v>49</v>
      </c>
      <c r="N27" s="15">
        <v>2.4653061224489798</v>
      </c>
      <c r="O27" s="14">
        <v>49</v>
      </c>
      <c r="P27" s="15">
        <v>2.3741496598639449</v>
      </c>
      <c r="Q27" s="14">
        <v>49</v>
      </c>
      <c r="R27" s="15">
        <v>2.7428571428571433</v>
      </c>
      <c r="S27" s="14">
        <v>49</v>
      </c>
      <c r="T27" s="15">
        <v>1.9081632653061227</v>
      </c>
      <c r="U27" s="14">
        <v>49</v>
      </c>
      <c r="V27" s="15">
        <v>1.938775510204082</v>
      </c>
      <c r="W27" s="14">
        <v>49</v>
      </c>
      <c r="X27" s="15">
        <v>2.263157894736842</v>
      </c>
      <c r="Y27" s="16">
        <v>49</v>
      </c>
    </row>
    <row r="28" spans="1:25" ht="15" customHeight="1" x14ac:dyDescent="0.3">
      <c r="A28" s="36" t="str">
        <f t="shared" si="0"/>
        <v>4celá škola</v>
      </c>
      <c r="B28" s="24">
        <v>4</v>
      </c>
      <c r="C28" s="33" t="s">
        <v>22</v>
      </c>
      <c r="D28" s="7" t="s">
        <v>29</v>
      </c>
      <c r="E28" s="7" t="s">
        <v>29</v>
      </c>
      <c r="F28" s="13">
        <v>3.4444444444444433</v>
      </c>
      <c r="G28" s="14">
        <v>48</v>
      </c>
      <c r="H28" s="15">
        <v>3.2797619047619047</v>
      </c>
      <c r="I28" s="14">
        <v>48</v>
      </c>
      <c r="J28" s="15">
        <v>3.458333333333333</v>
      </c>
      <c r="K28" s="14">
        <v>48</v>
      </c>
      <c r="L28" s="15">
        <v>1.9374999999999996</v>
      </c>
      <c r="M28" s="14">
        <v>48</v>
      </c>
      <c r="N28" s="15">
        <v>2.9958333333333331</v>
      </c>
      <c r="O28" s="14">
        <v>48</v>
      </c>
      <c r="P28" s="15">
        <v>3.3506944444444438</v>
      </c>
      <c r="Q28" s="14">
        <v>48</v>
      </c>
      <c r="R28" s="15">
        <v>3.2874999999999996</v>
      </c>
      <c r="S28" s="14">
        <v>48</v>
      </c>
      <c r="T28" s="15">
        <v>1.75</v>
      </c>
      <c r="U28" s="14">
        <v>48</v>
      </c>
      <c r="V28" s="15">
        <v>1.6041666666666672</v>
      </c>
      <c r="W28" s="14">
        <v>48</v>
      </c>
      <c r="X28" s="17"/>
      <c r="Y28" s="16">
        <v>48</v>
      </c>
    </row>
    <row r="29" spans="1:25" ht="15" customHeight="1" x14ac:dyDescent="0.3">
      <c r="A29" s="36" t="str">
        <f t="shared" si="0"/>
        <v>4Chlapci</v>
      </c>
      <c r="B29" s="24">
        <v>4</v>
      </c>
      <c r="C29" s="33" t="str">
        <f t="shared" ref="C29:C35" si="4">C28</f>
        <v>ZŠ Mohylová 1963</v>
      </c>
      <c r="D29" s="35" t="s">
        <v>71</v>
      </c>
      <c r="E29" s="35" t="s">
        <v>71</v>
      </c>
      <c r="F29" s="13">
        <v>3.4708994708994712</v>
      </c>
      <c r="G29" s="14">
        <v>21</v>
      </c>
      <c r="H29" s="15">
        <v>3.285714285714286</v>
      </c>
      <c r="I29" s="14">
        <v>21</v>
      </c>
      <c r="J29" s="15">
        <v>3.5</v>
      </c>
      <c r="K29" s="14">
        <v>21</v>
      </c>
      <c r="L29" s="15">
        <v>1.873015873015873</v>
      </c>
      <c r="M29" s="14">
        <v>21</v>
      </c>
      <c r="N29" s="15">
        <v>2.961904761904762</v>
      </c>
      <c r="O29" s="14">
        <v>21</v>
      </c>
      <c r="P29" s="15">
        <v>3.3809523809523809</v>
      </c>
      <c r="Q29" s="14">
        <v>21</v>
      </c>
      <c r="R29" s="15">
        <v>3.3333333333333335</v>
      </c>
      <c r="S29" s="14">
        <v>21</v>
      </c>
      <c r="T29" s="15">
        <v>1.6190476190476191</v>
      </c>
      <c r="U29" s="14">
        <v>21</v>
      </c>
      <c r="V29" s="15">
        <v>1.7619047619047619</v>
      </c>
      <c r="W29" s="14">
        <v>21</v>
      </c>
      <c r="X29" s="17"/>
      <c r="Y29" s="16">
        <v>21</v>
      </c>
    </row>
    <row r="30" spans="1:25" ht="15" customHeight="1" x14ac:dyDescent="0.3">
      <c r="A30" s="36" t="str">
        <f t="shared" si="0"/>
        <v>4Dívky</v>
      </c>
      <c r="B30" s="24">
        <v>4</v>
      </c>
      <c r="C30" s="33" t="str">
        <f t="shared" si="4"/>
        <v>ZŠ Mohylová 1963</v>
      </c>
      <c r="D30" s="35" t="s">
        <v>70</v>
      </c>
      <c r="E30" s="35" t="s">
        <v>70</v>
      </c>
      <c r="F30" s="13">
        <v>3.423868312757202</v>
      </c>
      <c r="G30" s="14">
        <v>27</v>
      </c>
      <c r="H30" s="15">
        <v>3.2751322751322745</v>
      </c>
      <c r="I30" s="14">
        <v>27</v>
      </c>
      <c r="J30" s="15">
        <v>3.4259259259259256</v>
      </c>
      <c r="K30" s="14">
        <v>27</v>
      </c>
      <c r="L30" s="15">
        <v>1.9876543209876545</v>
      </c>
      <c r="M30" s="14">
        <v>27</v>
      </c>
      <c r="N30" s="15">
        <v>3.0222222222222221</v>
      </c>
      <c r="O30" s="14">
        <v>27</v>
      </c>
      <c r="P30" s="15">
        <v>3.3271604938271606</v>
      </c>
      <c r="Q30" s="14">
        <v>27</v>
      </c>
      <c r="R30" s="15">
        <v>3.2518518518518524</v>
      </c>
      <c r="S30" s="14">
        <v>27</v>
      </c>
      <c r="T30" s="15">
        <v>1.8518518518518516</v>
      </c>
      <c r="U30" s="14">
        <v>27</v>
      </c>
      <c r="V30" s="15">
        <v>1.4814814814814812</v>
      </c>
      <c r="W30" s="14">
        <v>27</v>
      </c>
      <c r="X30" s="17"/>
      <c r="Y30" s="16">
        <v>27</v>
      </c>
    </row>
    <row r="31" spans="1:25" ht="15" customHeight="1" x14ac:dyDescent="0.3">
      <c r="A31" s="36" t="str">
        <f t="shared" si="0"/>
        <v>45. ročník</v>
      </c>
      <c r="B31" s="24">
        <v>4</v>
      </c>
      <c r="C31" s="33" t="str">
        <f t="shared" si="4"/>
        <v>ZŠ Mohylová 1963</v>
      </c>
      <c r="D31" s="6" t="s">
        <v>15</v>
      </c>
      <c r="E31" s="6" t="s">
        <v>15</v>
      </c>
      <c r="F31" s="13">
        <v>3.4444444444444433</v>
      </c>
      <c r="G31" s="14">
        <v>48</v>
      </c>
      <c r="H31" s="15">
        <v>3.2797619047619047</v>
      </c>
      <c r="I31" s="14">
        <v>48</v>
      </c>
      <c r="J31" s="15">
        <v>3.458333333333333</v>
      </c>
      <c r="K31" s="14">
        <v>48</v>
      </c>
      <c r="L31" s="15">
        <v>1.9374999999999996</v>
      </c>
      <c r="M31" s="14">
        <v>48</v>
      </c>
      <c r="N31" s="15">
        <v>2.9958333333333331</v>
      </c>
      <c r="O31" s="14">
        <v>48</v>
      </c>
      <c r="P31" s="15">
        <v>3.3506944444444438</v>
      </c>
      <c r="Q31" s="14">
        <v>48</v>
      </c>
      <c r="R31" s="15">
        <v>3.2874999999999996</v>
      </c>
      <c r="S31" s="14">
        <v>48</v>
      </c>
      <c r="T31" s="15">
        <v>1.75</v>
      </c>
      <c r="U31" s="14">
        <v>48</v>
      </c>
      <c r="V31" s="15">
        <v>1.6041666666666672</v>
      </c>
      <c r="W31" s="14">
        <v>48</v>
      </c>
      <c r="X31" s="17"/>
      <c r="Y31" s="16">
        <v>48</v>
      </c>
    </row>
    <row r="32" spans="1:25" ht="15" customHeight="1" x14ac:dyDescent="0.3">
      <c r="A32" s="36" t="str">
        <f t="shared" si="0"/>
        <v>46.ročník</v>
      </c>
      <c r="B32" s="24">
        <v>4</v>
      </c>
      <c r="C32" s="33" t="str">
        <f t="shared" si="4"/>
        <v>ZŠ Mohylová 1963</v>
      </c>
      <c r="D32" s="6" t="s">
        <v>16</v>
      </c>
      <c r="E32" s="6" t="s">
        <v>16</v>
      </c>
      <c r="F32" s="18"/>
      <c r="G32" s="14"/>
      <c r="H32" s="17"/>
      <c r="I32" s="14"/>
      <c r="J32" s="17"/>
      <c r="K32" s="14"/>
      <c r="L32" s="17"/>
      <c r="M32" s="14"/>
      <c r="N32" s="17"/>
      <c r="O32" s="14"/>
      <c r="P32" s="17"/>
      <c r="Q32" s="14"/>
      <c r="R32" s="17"/>
      <c r="S32" s="14"/>
      <c r="T32" s="17"/>
      <c r="U32" s="14"/>
      <c r="V32" s="17"/>
      <c r="W32" s="14"/>
      <c r="X32" s="17"/>
      <c r="Y32" s="16">
        <v>0</v>
      </c>
    </row>
    <row r="33" spans="1:25" ht="15" customHeight="1" x14ac:dyDescent="0.3">
      <c r="A33" s="36" t="str">
        <f t="shared" si="0"/>
        <v>47.ročník</v>
      </c>
      <c r="B33" s="24">
        <v>4</v>
      </c>
      <c r="C33" s="33" t="str">
        <f t="shared" si="4"/>
        <v>ZŠ Mohylová 1963</v>
      </c>
      <c r="D33" s="6" t="s">
        <v>17</v>
      </c>
      <c r="E33" s="6" t="s">
        <v>17</v>
      </c>
      <c r="F33" s="18"/>
      <c r="G33" s="14"/>
      <c r="H33" s="17"/>
      <c r="I33" s="14"/>
      <c r="J33" s="17"/>
      <c r="K33" s="14"/>
      <c r="L33" s="17"/>
      <c r="M33" s="14"/>
      <c r="N33" s="17"/>
      <c r="O33" s="14"/>
      <c r="P33" s="17"/>
      <c r="Q33" s="14"/>
      <c r="R33" s="17"/>
      <c r="S33" s="14"/>
      <c r="T33" s="17"/>
      <c r="U33" s="14"/>
      <c r="V33" s="17"/>
      <c r="W33" s="14"/>
      <c r="X33" s="17"/>
      <c r="Y33" s="16">
        <v>0</v>
      </c>
    </row>
    <row r="34" spans="1:25" ht="15" customHeight="1" x14ac:dyDescent="0.3">
      <c r="A34" s="36" t="str">
        <f t="shared" si="0"/>
        <v>48.ročník</v>
      </c>
      <c r="B34" s="24">
        <v>4</v>
      </c>
      <c r="C34" s="33" t="str">
        <f t="shared" si="4"/>
        <v>ZŠ Mohylová 1963</v>
      </c>
      <c r="D34" s="6" t="s">
        <v>18</v>
      </c>
      <c r="E34" s="6" t="s">
        <v>18</v>
      </c>
      <c r="F34" s="18"/>
      <c r="G34" s="14"/>
      <c r="H34" s="17"/>
      <c r="I34" s="14"/>
      <c r="J34" s="17"/>
      <c r="K34" s="14"/>
      <c r="L34" s="17"/>
      <c r="M34" s="14"/>
      <c r="N34" s="17"/>
      <c r="O34" s="14"/>
      <c r="P34" s="17"/>
      <c r="Q34" s="14"/>
      <c r="R34" s="17"/>
      <c r="S34" s="14"/>
      <c r="T34" s="17"/>
      <c r="U34" s="14"/>
      <c r="V34" s="17"/>
      <c r="W34" s="14"/>
      <c r="X34" s="17"/>
      <c r="Y34" s="16">
        <v>0</v>
      </c>
    </row>
    <row r="35" spans="1:25" ht="15" customHeight="1" x14ac:dyDescent="0.3">
      <c r="A35" s="36" t="str">
        <f t="shared" si="0"/>
        <v>49.ročník</v>
      </c>
      <c r="B35" s="24">
        <v>4</v>
      </c>
      <c r="C35" s="33" t="str">
        <f t="shared" si="4"/>
        <v>ZŠ Mohylová 1963</v>
      </c>
      <c r="D35" s="6" t="s">
        <v>19</v>
      </c>
      <c r="E35" s="6" t="s">
        <v>19</v>
      </c>
      <c r="F35" s="18"/>
      <c r="G35" s="14"/>
      <c r="H35" s="17"/>
      <c r="I35" s="14"/>
      <c r="J35" s="17"/>
      <c r="K35" s="14"/>
      <c r="L35" s="17"/>
      <c r="M35" s="14"/>
      <c r="N35" s="17"/>
      <c r="O35" s="14"/>
      <c r="P35" s="17"/>
      <c r="Q35" s="14"/>
      <c r="R35" s="17"/>
      <c r="S35" s="14"/>
      <c r="T35" s="17"/>
      <c r="U35" s="14"/>
      <c r="V35" s="17"/>
      <c r="W35" s="14"/>
      <c r="X35" s="17"/>
      <c r="Y35" s="16">
        <v>0</v>
      </c>
    </row>
    <row r="36" spans="1:25" ht="15" customHeight="1" x14ac:dyDescent="0.3">
      <c r="A36" s="36" t="str">
        <f t="shared" si="0"/>
        <v>5celá škola</v>
      </c>
      <c r="B36" s="24">
        <v>5</v>
      </c>
      <c r="C36" s="33" t="s">
        <v>23</v>
      </c>
      <c r="D36" s="7" t="s">
        <v>29</v>
      </c>
      <c r="E36" s="7" t="s">
        <v>29</v>
      </c>
      <c r="F36" s="13">
        <v>2.8165784832451508</v>
      </c>
      <c r="G36" s="14">
        <v>126</v>
      </c>
      <c r="H36" s="15">
        <v>2.6818310657596371</v>
      </c>
      <c r="I36" s="14">
        <v>126</v>
      </c>
      <c r="J36" s="15">
        <v>2.9854497354497358</v>
      </c>
      <c r="K36" s="14">
        <v>126</v>
      </c>
      <c r="L36" s="15">
        <v>2.3994708994708982</v>
      </c>
      <c r="M36" s="14">
        <v>126</v>
      </c>
      <c r="N36" s="15">
        <v>2.615873015873015</v>
      </c>
      <c r="O36" s="14">
        <v>126</v>
      </c>
      <c r="P36" s="15">
        <v>2.8201058201058204</v>
      </c>
      <c r="Q36" s="14">
        <v>126</v>
      </c>
      <c r="R36" s="15">
        <v>2.842857142857143</v>
      </c>
      <c r="S36" s="14">
        <v>126</v>
      </c>
      <c r="T36" s="15">
        <v>2.0277777777777772</v>
      </c>
      <c r="U36" s="14">
        <v>126</v>
      </c>
      <c r="V36" s="15">
        <v>2.0952380952380953</v>
      </c>
      <c r="W36" s="14">
        <v>126</v>
      </c>
      <c r="X36" s="15">
        <v>2.9</v>
      </c>
      <c r="Y36" s="16">
        <v>126</v>
      </c>
    </row>
    <row r="37" spans="1:25" ht="15" customHeight="1" x14ac:dyDescent="0.3">
      <c r="A37" s="36" t="str">
        <f t="shared" si="0"/>
        <v>5Chlapci</v>
      </c>
      <c r="B37" s="24">
        <v>5</v>
      </c>
      <c r="C37" s="33" t="str">
        <f t="shared" ref="C37:C43" si="5">C36</f>
        <v>ZŠ Janského 2189</v>
      </c>
      <c r="D37" s="35" t="s">
        <v>71</v>
      </c>
      <c r="E37" s="35" t="s">
        <v>71</v>
      </c>
      <c r="F37" s="13">
        <v>2.8811965811965803</v>
      </c>
      <c r="G37" s="14">
        <v>65</v>
      </c>
      <c r="H37" s="15">
        <v>2.7865384615384627</v>
      </c>
      <c r="I37" s="14">
        <v>65</v>
      </c>
      <c r="J37" s="15">
        <v>3.0282051282051285</v>
      </c>
      <c r="K37" s="14">
        <v>65</v>
      </c>
      <c r="L37" s="15">
        <v>2.3205128205128212</v>
      </c>
      <c r="M37" s="14">
        <v>65</v>
      </c>
      <c r="N37" s="15">
        <v>2.6215384615384605</v>
      </c>
      <c r="O37" s="14">
        <v>65</v>
      </c>
      <c r="P37" s="15">
        <v>2.8794871794871804</v>
      </c>
      <c r="Q37" s="14">
        <v>65</v>
      </c>
      <c r="R37" s="15">
        <v>2.876923076923076</v>
      </c>
      <c r="S37" s="14">
        <v>65</v>
      </c>
      <c r="T37" s="15">
        <v>1.9961538461538462</v>
      </c>
      <c r="U37" s="14">
        <v>65</v>
      </c>
      <c r="V37" s="15">
        <v>1.9538461538461531</v>
      </c>
      <c r="W37" s="14">
        <v>65</v>
      </c>
      <c r="X37" s="15">
        <v>2.8852459016393435</v>
      </c>
      <c r="Y37" s="16">
        <v>65</v>
      </c>
    </row>
    <row r="38" spans="1:25" ht="15" customHeight="1" x14ac:dyDescent="0.3">
      <c r="A38" s="36" t="str">
        <f t="shared" si="0"/>
        <v>5Dívky</v>
      </c>
      <c r="B38" s="24">
        <v>5</v>
      </c>
      <c r="C38" s="33" t="str">
        <f t="shared" si="5"/>
        <v>ZŠ Janského 2189</v>
      </c>
      <c r="D38" s="35" t="s">
        <v>70</v>
      </c>
      <c r="E38" s="35" t="s">
        <v>70</v>
      </c>
      <c r="F38" s="13">
        <v>2.7477231329690346</v>
      </c>
      <c r="G38" s="14">
        <v>61</v>
      </c>
      <c r="H38" s="15">
        <v>2.5702576112412179</v>
      </c>
      <c r="I38" s="14">
        <v>61</v>
      </c>
      <c r="J38" s="15">
        <v>2.9398907103825138</v>
      </c>
      <c r="K38" s="14">
        <v>61</v>
      </c>
      <c r="L38" s="15">
        <v>2.4836065573770485</v>
      </c>
      <c r="M38" s="14">
        <v>61</v>
      </c>
      <c r="N38" s="15">
        <v>2.6098360655737713</v>
      </c>
      <c r="O38" s="14">
        <v>61</v>
      </c>
      <c r="P38" s="15">
        <v>2.7568306010928958</v>
      </c>
      <c r="Q38" s="14">
        <v>61</v>
      </c>
      <c r="R38" s="15">
        <v>2.8065573770491805</v>
      </c>
      <c r="S38" s="14">
        <v>61</v>
      </c>
      <c r="T38" s="15">
        <v>2.0614754098360648</v>
      </c>
      <c r="U38" s="14">
        <v>61</v>
      </c>
      <c r="V38" s="15">
        <v>2.245901639344261</v>
      </c>
      <c r="W38" s="14">
        <v>61</v>
      </c>
      <c r="X38" s="15">
        <v>2.9152542372881354</v>
      </c>
      <c r="Y38" s="16">
        <v>61</v>
      </c>
    </row>
    <row r="39" spans="1:25" ht="15" customHeight="1" x14ac:dyDescent="0.3">
      <c r="A39" s="36" t="str">
        <f t="shared" si="0"/>
        <v>55. ročník</v>
      </c>
      <c r="B39" s="24">
        <v>5</v>
      </c>
      <c r="C39" s="33" t="str">
        <f t="shared" si="5"/>
        <v>ZŠ Janského 2189</v>
      </c>
      <c r="D39" s="6" t="s">
        <v>15</v>
      </c>
      <c r="E39" s="6" t="s">
        <v>15</v>
      </c>
      <c r="F39" s="13">
        <v>3.1127946127946124</v>
      </c>
      <c r="G39" s="14">
        <v>33</v>
      </c>
      <c r="H39" s="15">
        <v>2.8863636363636358</v>
      </c>
      <c r="I39" s="14">
        <v>33</v>
      </c>
      <c r="J39" s="15">
        <v>3.2626262626262625</v>
      </c>
      <c r="K39" s="14">
        <v>33</v>
      </c>
      <c r="L39" s="15">
        <v>2.2474747474747474</v>
      </c>
      <c r="M39" s="14">
        <v>33</v>
      </c>
      <c r="N39" s="15">
        <v>3.0363636363636362</v>
      </c>
      <c r="O39" s="14">
        <v>33</v>
      </c>
      <c r="P39" s="15">
        <v>3.1161616161616164</v>
      </c>
      <c r="Q39" s="14">
        <v>33</v>
      </c>
      <c r="R39" s="15">
        <v>3.1818181818181821</v>
      </c>
      <c r="S39" s="14">
        <v>33</v>
      </c>
      <c r="T39" s="15">
        <v>2.1439393939393945</v>
      </c>
      <c r="U39" s="14">
        <v>33</v>
      </c>
      <c r="V39" s="15">
        <v>1.8484848484848484</v>
      </c>
      <c r="W39" s="14">
        <v>33</v>
      </c>
      <c r="X39" s="15">
        <v>2.9696969696969702</v>
      </c>
      <c r="Y39" s="16">
        <v>33</v>
      </c>
    </row>
    <row r="40" spans="1:25" ht="15" customHeight="1" x14ac:dyDescent="0.3">
      <c r="A40" s="36" t="str">
        <f t="shared" si="0"/>
        <v>56.ročník</v>
      </c>
      <c r="B40" s="24">
        <v>5</v>
      </c>
      <c r="C40" s="33" t="str">
        <f t="shared" si="5"/>
        <v>ZŠ Janského 2189</v>
      </c>
      <c r="D40" s="6" t="s">
        <v>16</v>
      </c>
      <c r="E40" s="6" t="s">
        <v>16</v>
      </c>
      <c r="F40" s="13">
        <v>2.9558823529411762</v>
      </c>
      <c r="G40" s="14">
        <v>34</v>
      </c>
      <c r="H40" s="15">
        <v>2.8303571428571432</v>
      </c>
      <c r="I40" s="14">
        <v>34</v>
      </c>
      <c r="J40" s="15">
        <v>3.0735294117647056</v>
      </c>
      <c r="K40" s="14">
        <v>34</v>
      </c>
      <c r="L40" s="15">
        <v>2.4068627450980395</v>
      </c>
      <c r="M40" s="14">
        <v>34</v>
      </c>
      <c r="N40" s="15">
        <v>2.5588235294117654</v>
      </c>
      <c r="O40" s="14">
        <v>34</v>
      </c>
      <c r="P40" s="15">
        <v>3.0196078431372548</v>
      </c>
      <c r="Q40" s="14">
        <v>34</v>
      </c>
      <c r="R40" s="15">
        <v>2.8235294117647061</v>
      </c>
      <c r="S40" s="14">
        <v>34</v>
      </c>
      <c r="T40" s="15">
        <v>2.0661764705882355</v>
      </c>
      <c r="U40" s="14">
        <v>34</v>
      </c>
      <c r="V40" s="15">
        <v>2.235294117647058</v>
      </c>
      <c r="W40" s="14">
        <v>34</v>
      </c>
      <c r="X40" s="15">
        <v>2.6764705882352935</v>
      </c>
      <c r="Y40" s="16">
        <v>34</v>
      </c>
    </row>
    <row r="41" spans="1:25" ht="15" customHeight="1" x14ac:dyDescent="0.3">
      <c r="A41" s="36" t="str">
        <f t="shared" si="0"/>
        <v>57.ročník</v>
      </c>
      <c r="B41" s="24">
        <v>5</v>
      </c>
      <c r="C41" s="33" t="str">
        <f t="shared" si="5"/>
        <v>ZŠ Janského 2189</v>
      </c>
      <c r="D41" s="6" t="s">
        <v>17</v>
      </c>
      <c r="E41" s="6" t="s">
        <v>17</v>
      </c>
      <c r="F41" s="13">
        <v>2.9150326797385624</v>
      </c>
      <c r="G41" s="14">
        <v>17</v>
      </c>
      <c r="H41" s="15">
        <v>2.7384453781512601</v>
      </c>
      <c r="I41" s="14">
        <v>17</v>
      </c>
      <c r="J41" s="15">
        <v>3.1960784313725492</v>
      </c>
      <c r="K41" s="14">
        <v>17</v>
      </c>
      <c r="L41" s="15">
        <v>2.1274509803921564</v>
      </c>
      <c r="M41" s="14">
        <v>17</v>
      </c>
      <c r="N41" s="15">
        <v>2.7647058823529411</v>
      </c>
      <c r="O41" s="14">
        <v>17</v>
      </c>
      <c r="P41" s="15">
        <v>2.8431372549019609</v>
      </c>
      <c r="Q41" s="14">
        <v>17</v>
      </c>
      <c r="R41" s="15">
        <v>3.0941176470588236</v>
      </c>
      <c r="S41" s="14">
        <v>17</v>
      </c>
      <c r="T41" s="15">
        <v>1.6323529411764708</v>
      </c>
      <c r="U41" s="14">
        <v>17</v>
      </c>
      <c r="V41" s="15">
        <v>1.7058823529411762</v>
      </c>
      <c r="W41" s="14">
        <v>17</v>
      </c>
      <c r="X41" s="15">
        <v>3.3636363636363638</v>
      </c>
      <c r="Y41" s="16">
        <v>17</v>
      </c>
    </row>
    <row r="42" spans="1:25" ht="15" customHeight="1" x14ac:dyDescent="0.3">
      <c r="A42" s="36" t="str">
        <f t="shared" si="0"/>
        <v>58.ročník</v>
      </c>
      <c r="B42" s="24">
        <v>5</v>
      </c>
      <c r="C42" s="33" t="str">
        <f t="shared" si="5"/>
        <v>ZŠ Janského 2189</v>
      </c>
      <c r="D42" s="6" t="s">
        <v>18</v>
      </c>
      <c r="E42" s="6" t="s">
        <v>18</v>
      </c>
      <c r="F42" s="13">
        <v>2.7986111111111112</v>
      </c>
      <c r="G42" s="14">
        <v>8</v>
      </c>
      <c r="H42" s="15">
        <v>2.7633928571428572</v>
      </c>
      <c r="I42" s="14">
        <v>8</v>
      </c>
      <c r="J42" s="15">
        <v>2.791666666666667</v>
      </c>
      <c r="K42" s="14">
        <v>8</v>
      </c>
      <c r="L42" s="15">
        <v>2.3333333333333335</v>
      </c>
      <c r="M42" s="14">
        <v>8</v>
      </c>
      <c r="N42" s="15">
        <v>2.75</v>
      </c>
      <c r="O42" s="14">
        <v>8</v>
      </c>
      <c r="P42" s="15">
        <v>2.895833333333333</v>
      </c>
      <c r="Q42" s="14">
        <v>8</v>
      </c>
      <c r="R42" s="15">
        <v>2.8250000000000002</v>
      </c>
      <c r="S42" s="14">
        <v>8</v>
      </c>
      <c r="T42" s="15">
        <v>1.90625</v>
      </c>
      <c r="U42" s="14">
        <v>8</v>
      </c>
      <c r="V42" s="15">
        <v>2.125</v>
      </c>
      <c r="W42" s="14">
        <v>8</v>
      </c>
      <c r="X42" s="15">
        <v>2.875</v>
      </c>
      <c r="Y42" s="16">
        <v>8</v>
      </c>
    </row>
    <row r="43" spans="1:25" ht="15" customHeight="1" x14ac:dyDescent="0.3">
      <c r="A43" s="36" t="str">
        <f t="shared" si="0"/>
        <v>59.ročník</v>
      </c>
      <c r="B43" s="24">
        <v>5</v>
      </c>
      <c r="C43" s="33" t="str">
        <f t="shared" si="5"/>
        <v>ZŠ Janského 2189</v>
      </c>
      <c r="D43" s="6" t="s">
        <v>19</v>
      </c>
      <c r="E43" s="6" t="s">
        <v>19</v>
      </c>
      <c r="F43" s="13">
        <v>2.3447712418300659</v>
      </c>
      <c r="G43" s="14">
        <v>34</v>
      </c>
      <c r="H43" s="15">
        <v>2.2872899159663866</v>
      </c>
      <c r="I43" s="14">
        <v>34</v>
      </c>
      <c r="J43" s="15">
        <v>2.5686274509803924</v>
      </c>
      <c r="K43" s="14">
        <v>34</v>
      </c>
      <c r="L43" s="15">
        <v>2.6911764705882346</v>
      </c>
      <c r="M43" s="14">
        <v>34</v>
      </c>
      <c r="N43" s="15">
        <v>2.1588235294117641</v>
      </c>
      <c r="O43" s="14">
        <v>34</v>
      </c>
      <c r="P43" s="15">
        <v>2.3039215686274512</v>
      </c>
      <c r="Q43" s="14">
        <v>34</v>
      </c>
      <c r="R43" s="15">
        <v>2.4117647058823528</v>
      </c>
      <c r="S43" s="14">
        <v>34</v>
      </c>
      <c r="T43" s="15">
        <v>2.1029411764705883</v>
      </c>
      <c r="U43" s="14">
        <v>34</v>
      </c>
      <c r="V43" s="15">
        <v>2.3823529411764701</v>
      </c>
      <c r="W43" s="14">
        <v>34</v>
      </c>
      <c r="X43" s="15">
        <v>2.9117647058823533</v>
      </c>
      <c r="Y43" s="16">
        <v>34</v>
      </c>
    </row>
    <row r="44" spans="1:25" ht="15" customHeight="1" x14ac:dyDescent="0.3">
      <c r="A44" s="36" t="str">
        <f t="shared" si="0"/>
        <v>6celá škola</v>
      </c>
      <c r="B44" s="24">
        <v>6</v>
      </c>
      <c r="C44" s="33" t="s">
        <v>24</v>
      </c>
      <c r="D44" s="7" t="s">
        <v>29</v>
      </c>
      <c r="E44" s="7" t="s">
        <v>29</v>
      </c>
      <c r="F44" s="13">
        <v>2.778092540132199</v>
      </c>
      <c r="G44" s="14">
        <v>353</v>
      </c>
      <c r="H44" s="15">
        <v>2.7480777013354936</v>
      </c>
      <c r="I44" s="14">
        <v>353</v>
      </c>
      <c r="J44" s="15">
        <v>2.9759206798866846</v>
      </c>
      <c r="K44" s="14">
        <v>353</v>
      </c>
      <c r="L44" s="15">
        <v>2.411709159584515</v>
      </c>
      <c r="M44" s="14">
        <v>353</v>
      </c>
      <c r="N44" s="15">
        <v>2.5376770538243614</v>
      </c>
      <c r="O44" s="14">
        <v>353</v>
      </c>
      <c r="P44" s="15">
        <v>2.7294617563739401</v>
      </c>
      <c r="Q44" s="14">
        <v>353</v>
      </c>
      <c r="R44" s="15">
        <v>2.7835694050991515</v>
      </c>
      <c r="S44" s="14">
        <v>353</v>
      </c>
      <c r="T44" s="15">
        <v>2.0580736543909377</v>
      </c>
      <c r="U44" s="14">
        <v>353</v>
      </c>
      <c r="V44" s="15">
        <v>2.033994334277617</v>
      </c>
      <c r="W44" s="14">
        <v>353</v>
      </c>
      <c r="X44" s="15">
        <v>2.6148648648648654</v>
      </c>
      <c r="Y44" s="16">
        <v>353</v>
      </c>
    </row>
    <row r="45" spans="1:25" ht="15" customHeight="1" x14ac:dyDescent="0.3">
      <c r="A45" s="36" t="str">
        <f t="shared" si="0"/>
        <v>6Chlapci</v>
      </c>
      <c r="B45" s="24">
        <v>6</v>
      </c>
      <c r="C45" s="33" t="str">
        <f t="shared" ref="C45:C51" si="6">C44</f>
        <v>ZŠ Mezi Školami 2322</v>
      </c>
      <c r="D45" s="35" t="s">
        <v>71</v>
      </c>
      <c r="E45" s="35" t="s">
        <v>71</v>
      </c>
      <c r="F45" s="13">
        <v>2.803724053724054</v>
      </c>
      <c r="G45" s="14">
        <v>182</v>
      </c>
      <c r="H45" s="15">
        <v>2.7512755102040836</v>
      </c>
      <c r="I45" s="14">
        <v>182</v>
      </c>
      <c r="J45" s="15">
        <v>3.0109890109890096</v>
      </c>
      <c r="K45" s="14">
        <v>182</v>
      </c>
      <c r="L45" s="15">
        <v>2.3534798534798549</v>
      </c>
      <c r="M45" s="14">
        <v>182</v>
      </c>
      <c r="N45" s="15">
        <v>2.6032967032967034</v>
      </c>
      <c r="O45" s="14">
        <v>182</v>
      </c>
      <c r="P45" s="15">
        <v>2.774725274725276</v>
      </c>
      <c r="Q45" s="14">
        <v>182</v>
      </c>
      <c r="R45" s="15">
        <v>2.9054945054945063</v>
      </c>
      <c r="S45" s="14">
        <v>182</v>
      </c>
      <c r="T45" s="15">
        <v>2.0109890109890114</v>
      </c>
      <c r="U45" s="14">
        <v>182</v>
      </c>
      <c r="V45" s="15">
        <v>1.8846153846153844</v>
      </c>
      <c r="W45" s="14">
        <v>182</v>
      </c>
      <c r="X45" s="15">
        <v>2.6346153846153846</v>
      </c>
      <c r="Y45" s="16">
        <v>182</v>
      </c>
    </row>
    <row r="46" spans="1:25" ht="15" customHeight="1" x14ac:dyDescent="0.3">
      <c r="A46" s="36" t="str">
        <f t="shared" si="0"/>
        <v>6Dívky</v>
      </c>
      <c r="B46" s="24">
        <v>6</v>
      </c>
      <c r="C46" s="33" t="str">
        <f t="shared" si="6"/>
        <v>ZŠ Mezi Školami 2322</v>
      </c>
      <c r="D46" s="35" t="s">
        <v>70</v>
      </c>
      <c r="E46" s="35" t="s">
        <v>70</v>
      </c>
      <c r="F46" s="13">
        <v>2.7508122157244972</v>
      </c>
      <c r="G46" s="14">
        <v>171</v>
      </c>
      <c r="H46" s="15">
        <v>2.7446741854636589</v>
      </c>
      <c r="I46" s="14">
        <v>171</v>
      </c>
      <c r="J46" s="15">
        <v>2.9385964912280702</v>
      </c>
      <c r="K46" s="14">
        <v>171</v>
      </c>
      <c r="L46" s="15">
        <v>2.4736842105263168</v>
      </c>
      <c r="M46" s="14">
        <v>171</v>
      </c>
      <c r="N46" s="15">
        <v>2.4678362573099415</v>
      </c>
      <c r="O46" s="14">
        <v>171</v>
      </c>
      <c r="P46" s="15">
        <v>2.6812865497076004</v>
      </c>
      <c r="Q46" s="14">
        <v>171</v>
      </c>
      <c r="R46" s="15">
        <v>2.6538011695906416</v>
      </c>
      <c r="S46" s="14">
        <v>171</v>
      </c>
      <c r="T46" s="15">
        <v>2.1081871345029248</v>
      </c>
      <c r="U46" s="14">
        <v>171</v>
      </c>
      <c r="V46" s="15">
        <v>2.192982456140351</v>
      </c>
      <c r="W46" s="14">
        <v>171</v>
      </c>
      <c r="X46" s="15">
        <v>2.5928571428571439</v>
      </c>
      <c r="Y46" s="16">
        <v>171</v>
      </c>
    </row>
    <row r="47" spans="1:25" ht="15" customHeight="1" x14ac:dyDescent="0.3">
      <c r="A47" s="36" t="str">
        <f t="shared" si="0"/>
        <v>65. ročník</v>
      </c>
      <c r="B47" s="24">
        <v>6</v>
      </c>
      <c r="C47" s="33" t="str">
        <f t="shared" si="6"/>
        <v>ZŠ Mezi Školami 2322</v>
      </c>
      <c r="D47" s="6" t="s">
        <v>15</v>
      </c>
      <c r="E47" s="6" t="s">
        <v>15</v>
      </c>
      <c r="F47" s="13">
        <v>3.0593093093093096</v>
      </c>
      <c r="G47" s="14">
        <v>74</v>
      </c>
      <c r="H47" s="15">
        <v>2.9010617760617756</v>
      </c>
      <c r="I47" s="14">
        <v>74</v>
      </c>
      <c r="J47" s="15">
        <v>3.189189189189189</v>
      </c>
      <c r="K47" s="14">
        <v>74</v>
      </c>
      <c r="L47" s="15">
        <v>2.2274774774774779</v>
      </c>
      <c r="M47" s="14">
        <v>74</v>
      </c>
      <c r="N47" s="15">
        <v>2.7648648648648644</v>
      </c>
      <c r="O47" s="14">
        <v>74</v>
      </c>
      <c r="P47" s="15">
        <v>3.1306306306306304</v>
      </c>
      <c r="Q47" s="14">
        <v>74</v>
      </c>
      <c r="R47" s="15">
        <v>2.9864864864864864</v>
      </c>
      <c r="S47" s="14">
        <v>74</v>
      </c>
      <c r="T47" s="15">
        <v>2.118243243243243</v>
      </c>
      <c r="U47" s="14">
        <v>74</v>
      </c>
      <c r="V47" s="15">
        <v>2.1081081081081088</v>
      </c>
      <c r="W47" s="14">
        <v>74</v>
      </c>
      <c r="X47" s="15">
        <v>2.737704918032787</v>
      </c>
      <c r="Y47" s="16">
        <v>74</v>
      </c>
    </row>
    <row r="48" spans="1:25" ht="15" customHeight="1" x14ac:dyDescent="0.3">
      <c r="A48" s="36" t="str">
        <f t="shared" si="0"/>
        <v>66.ročník</v>
      </c>
      <c r="B48" s="24">
        <v>6</v>
      </c>
      <c r="C48" s="33" t="str">
        <f t="shared" si="6"/>
        <v>ZŠ Mezi Školami 2322</v>
      </c>
      <c r="D48" s="6" t="s">
        <v>16</v>
      </c>
      <c r="E48" s="6" t="s">
        <v>16</v>
      </c>
      <c r="F48" s="13">
        <v>2.8634920634920635</v>
      </c>
      <c r="G48" s="14">
        <v>70</v>
      </c>
      <c r="H48" s="15">
        <v>2.8535714285714286</v>
      </c>
      <c r="I48" s="14">
        <v>70</v>
      </c>
      <c r="J48" s="15">
        <v>2.9857142857142853</v>
      </c>
      <c r="K48" s="14">
        <v>70</v>
      </c>
      <c r="L48" s="15">
        <v>2.352380952380952</v>
      </c>
      <c r="M48" s="14">
        <v>70</v>
      </c>
      <c r="N48" s="15">
        <v>2.6114285714285721</v>
      </c>
      <c r="O48" s="14">
        <v>70</v>
      </c>
      <c r="P48" s="15">
        <v>2.7976190476190466</v>
      </c>
      <c r="Q48" s="14">
        <v>70</v>
      </c>
      <c r="R48" s="15">
        <v>2.8114285714285718</v>
      </c>
      <c r="S48" s="14">
        <v>70</v>
      </c>
      <c r="T48" s="15">
        <v>2.1464285714285714</v>
      </c>
      <c r="U48" s="14">
        <v>70</v>
      </c>
      <c r="V48" s="15">
        <v>2.1285714285714277</v>
      </c>
      <c r="W48" s="14">
        <v>70</v>
      </c>
      <c r="X48" s="15">
        <v>2.681159420289855</v>
      </c>
      <c r="Y48" s="16">
        <v>70</v>
      </c>
    </row>
    <row r="49" spans="1:25" ht="15" customHeight="1" x14ac:dyDescent="0.3">
      <c r="A49" s="36" t="str">
        <f t="shared" si="0"/>
        <v>67.ročník</v>
      </c>
      <c r="B49" s="24">
        <v>6</v>
      </c>
      <c r="C49" s="33" t="str">
        <f t="shared" si="6"/>
        <v>ZŠ Mezi Školami 2322</v>
      </c>
      <c r="D49" s="6" t="s">
        <v>17</v>
      </c>
      <c r="E49" s="6" t="s">
        <v>17</v>
      </c>
      <c r="F49" s="13">
        <v>2.7305555555555538</v>
      </c>
      <c r="G49" s="14">
        <v>80</v>
      </c>
      <c r="H49" s="15">
        <v>2.7404017857142864</v>
      </c>
      <c r="I49" s="14">
        <v>80</v>
      </c>
      <c r="J49" s="15">
        <v>2.9604166666666671</v>
      </c>
      <c r="K49" s="14">
        <v>80</v>
      </c>
      <c r="L49" s="15">
        <v>2.4874999999999998</v>
      </c>
      <c r="M49" s="14">
        <v>80</v>
      </c>
      <c r="N49" s="15">
        <v>2.4399999999999986</v>
      </c>
      <c r="O49" s="14">
        <v>80</v>
      </c>
      <c r="P49" s="15">
        <v>2.6062500000000002</v>
      </c>
      <c r="Q49" s="14">
        <v>80</v>
      </c>
      <c r="R49" s="15">
        <v>2.7199999999999998</v>
      </c>
      <c r="S49" s="14">
        <v>80</v>
      </c>
      <c r="T49" s="15">
        <v>1.9781249999999999</v>
      </c>
      <c r="U49" s="14">
        <v>80</v>
      </c>
      <c r="V49" s="15">
        <v>1.85</v>
      </c>
      <c r="W49" s="14">
        <v>80</v>
      </c>
      <c r="X49" s="15">
        <v>2.3066666666666666</v>
      </c>
      <c r="Y49" s="16">
        <v>80</v>
      </c>
    </row>
    <row r="50" spans="1:25" ht="15" customHeight="1" x14ac:dyDescent="0.3">
      <c r="A50" s="36" t="str">
        <f t="shared" si="0"/>
        <v>68.ročník</v>
      </c>
      <c r="B50" s="24">
        <v>6</v>
      </c>
      <c r="C50" s="33" t="str">
        <f t="shared" si="6"/>
        <v>ZŠ Mezi Školami 2322</v>
      </c>
      <c r="D50" s="6" t="s">
        <v>18</v>
      </c>
      <c r="E50" s="6" t="s">
        <v>18</v>
      </c>
      <c r="F50" s="13">
        <v>2.6038251366120218</v>
      </c>
      <c r="G50" s="14">
        <v>61</v>
      </c>
      <c r="H50" s="15">
        <v>2.6264637002341931</v>
      </c>
      <c r="I50" s="14">
        <v>61</v>
      </c>
      <c r="J50" s="15">
        <v>2.8715846994535514</v>
      </c>
      <c r="K50" s="14">
        <v>61</v>
      </c>
      <c r="L50" s="15">
        <v>2.5956284153005464</v>
      </c>
      <c r="M50" s="14">
        <v>61</v>
      </c>
      <c r="N50" s="15">
        <v>2.5934426229508194</v>
      </c>
      <c r="O50" s="14">
        <v>61</v>
      </c>
      <c r="P50" s="15">
        <v>2.4836065573770485</v>
      </c>
      <c r="Q50" s="14">
        <v>61</v>
      </c>
      <c r="R50" s="15">
        <v>2.8196721311475406</v>
      </c>
      <c r="S50" s="14">
        <v>61</v>
      </c>
      <c r="T50" s="15">
        <v>1.987704918032787</v>
      </c>
      <c r="U50" s="14">
        <v>61</v>
      </c>
      <c r="V50" s="15">
        <v>2.0983606557377046</v>
      </c>
      <c r="W50" s="14">
        <v>61</v>
      </c>
      <c r="X50" s="15">
        <v>2.7352941176470593</v>
      </c>
      <c r="Y50" s="16">
        <v>61</v>
      </c>
    </row>
    <row r="51" spans="1:25" ht="15" customHeight="1" x14ac:dyDescent="0.3">
      <c r="A51" s="36" t="str">
        <f t="shared" si="0"/>
        <v>69.ročník</v>
      </c>
      <c r="B51" s="24">
        <v>6</v>
      </c>
      <c r="C51" s="33" t="str">
        <f t="shared" si="6"/>
        <v>ZŠ Mezi Školami 2322</v>
      </c>
      <c r="D51" s="6" t="s">
        <v>19</v>
      </c>
      <c r="E51" s="6" t="s">
        <v>19</v>
      </c>
      <c r="F51" s="13">
        <v>2.5964052287581696</v>
      </c>
      <c r="G51" s="14">
        <v>68</v>
      </c>
      <c r="H51" s="15">
        <v>2.5911239495798322</v>
      </c>
      <c r="I51" s="14">
        <v>68</v>
      </c>
      <c r="J51" s="15">
        <v>2.8455882352941186</v>
      </c>
      <c r="K51" s="14">
        <v>68</v>
      </c>
      <c r="L51" s="15">
        <v>2.4191176470588229</v>
      </c>
      <c r="M51" s="14">
        <v>68</v>
      </c>
      <c r="N51" s="15">
        <v>2.2794117647058831</v>
      </c>
      <c r="O51" s="14">
        <v>68</v>
      </c>
      <c r="P51" s="15">
        <v>2.5882352941176463</v>
      </c>
      <c r="Q51" s="14">
        <v>68</v>
      </c>
      <c r="R51" s="15">
        <v>2.5764705882352934</v>
      </c>
      <c r="S51" s="14">
        <v>68</v>
      </c>
      <c r="T51" s="15">
        <v>2.0588235294117663</v>
      </c>
      <c r="U51" s="14">
        <v>68</v>
      </c>
      <c r="V51" s="15">
        <v>2.0147058823529425</v>
      </c>
      <c r="W51" s="14">
        <v>68</v>
      </c>
      <c r="X51" s="15">
        <v>2.736842105263158</v>
      </c>
      <c r="Y51" s="16">
        <v>68</v>
      </c>
    </row>
    <row r="52" spans="1:25" ht="15" customHeight="1" x14ac:dyDescent="0.3">
      <c r="A52" s="36" t="str">
        <f t="shared" si="0"/>
        <v>7celá škola</v>
      </c>
      <c r="B52" s="24">
        <v>7</v>
      </c>
      <c r="C52" s="33" t="s">
        <v>25</v>
      </c>
      <c r="D52" s="7" t="s">
        <v>29</v>
      </c>
      <c r="E52" s="7" t="s">
        <v>29</v>
      </c>
      <c r="F52" s="13">
        <v>2.6816546762589923</v>
      </c>
      <c r="G52" s="14">
        <v>278</v>
      </c>
      <c r="H52" s="15">
        <v>2.6681654676258986</v>
      </c>
      <c r="I52" s="14">
        <v>278</v>
      </c>
      <c r="J52" s="15">
        <v>2.8764988009592347</v>
      </c>
      <c r="K52" s="14">
        <v>278</v>
      </c>
      <c r="L52" s="15">
        <v>2.5785371702637891</v>
      </c>
      <c r="M52" s="14">
        <v>278</v>
      </c>
      <c r="N52" s="15">
        <v>2.4676258992805731</v>
      </c>
      <c r="O52" s="14">
        <v>278</v>
      </c>
      <c r="P52" s="15">
        <v>2.4778177458033563</v>
      </c>
      <c r="Q52" s="14">
        <v>278</v>
      </c>
      <c r="R52" s="15">
        <v>2.7705035971223015</v>
      </c>
      <c r="S52" s="14">
        <v>278</v>
      </c>
      <c r="T52" s="15">
        <v>1.9181654676258981</v>
      </c>
      <c r="U52" s="14">
        <v>278</v>
      </c>
      <c r="V52" s="15">
        <v>2.111510791366904</v>
      </c>
      <c r="W52" s="14">
        <v>278</v>
      </c>
      <c r="X52" s="15">
        <v>2.7239819004524879</v>
      </c>
      <c r="Y52" s="16">
        <v>278</v>
      </c>
    </row>
    <row r="53" spans="1:25" ht="15" customHeight="1" x14ac:dyDescent="0.3">
      <c r="A53" s="36" t="str">
        <f t="shared" si="0"/>
        <v>7Chlapci</v>
      </c>
      <c r="B53" s="24">
        <v>7</v>
      </c>
      <c r="C53" s="33" t="str">
        <f t="shared" ref="C53:C59" si="7">C52</f>
        <v>ZŠ Kuncova 1580</v>
      </c>
      <c r="D53" s="35" t="s">
        <v>71</v>
      </c>
      <c r="E53" s="35" t="s">
        <v>71</v>
      </c>
      <c r="F53" s="13">
        <v>2.7805100182149358</v>
      </c>
      <c r="G53" s="14">
        <v>122</v>
      </c>
      <c r="H53" s="15">
        <v>2.7426814988290409</v>
      </c>
      <c r="I53" s="14">
        <v>122</v>
      </c>
      <c r="J53" s="15">
        <v>2.9180327868852447</v>
      </c>
      <c r="K53" s="14">
        <v>122</v>
      </c>
      <c r="L53" s="15">
        <v>2.5245901639344259</v>
      </c>
      <c r="M53" s="14">
        <v>122</v>
      </c>
      <c r="N53" s="15">
        <v>2.5393442622950828</v>
      </c>
      <c r="O53" s="14">
        <v>122</v>
      </c>
      <c r="P53" s="15">
        <v>2.6024590163934422</v>
      </c>
      <c r="Q53" s="14">
        <v>122</v>
      </c>
      <c r="R53" s="15">
        <v>2.8934426229508192</v>
      </c>
      <c r="S53" s="14">
        <v>122</v>
      </c>
      <c r="T53" s="15">
        <v>1.8770491803278679</v>
      </c>
      <c r="U53" s="14">
        <v>122</v>
      </c>
      <c r="V53" s="15">
        <v>1.9344262295081969</v>
      </c>
      <c r="W53" s="14">
        <v>122</v>
      </c>
      <c r="X53" s="15">
        <v>2.7346938775510203</v>
      </c>
      <c r="Y53" s="16">
        <v>122</v>
      </c>
    </row>
    <row r="54" spans="1:25" ht="15" customHeight="1" x14ac:dyDescent="0.3">
      <c r="A54" s="36" t="str">
        <f t="shared" si="0"/>
        <v>7Dívky</v>
      </c>
      <c r="B54" s="24">
        <v>7</v>
      </c>
      <c r="C54" s="33" t="str">
        <f t="shared" si="7"/>
        <v>ZŠ Kuncova 1580</v>
      </c>
      <c r="D54" s="35" t="s">
        <v>70</v>
      </c>
      <c r="E54" s="35" t="s">
        <v>70</v>
      </c>
      <c r="F54" s="13">
        <v>2.6043447293447288</v>
      </c>
      <c r="G54" s="14">
        <v>156</v>
      </c>
      <c r="H54" s="15">
        <v>2.6098901098901064</v>
      </c>
      <c r="I54" s="14">
        <v>156</v>
      </c>
      <c r="J54" s="15">
        <v>2.844017094017095</v>
      </c>
      <c r="K54" s="14">
        <v>156</v>
      </c>
      <c r="L54" s="15">
        <v>2.6207264957264966</v>
      </c>
      <c r="M54" s="14">
        <v>156</v>
      </c>
      <c r="N54" s="15">
        <v>2.4115384615384614</v>
      </c>
      <c r="O54" s="14">
        <v>156</v>
      </c>
      <c r="P54" s="15">
        <v>2.3803418803418799</v>
      </c>
      <c r="Q54" s="14">
        <v>156</v>
      </c>
      <c r="R54" s="15">
        <v>2.6743589743589737</v>
      </c>
      <c r="S54" s="14">
        <v>156</v>
      </c>
      <c r="T54" s="15">
        <v>1.9503205128205137</v>
      </c>
      <c r="U54" s="14">
        <v>156</v>
      </c>
      <c r="V54" s="15">
        <v>2.2499999999999996</v>
      </c>
      <c r="W54" s="14">
        <v>156</v>
      </c>
      <c r="X54" s="15">
        <v>2.7154471544715451</v>
      </c>
      <c r="Y54" s="16">
        <v>156</v>
      </c>
    </row>
    <row r="55" spans="1:25" ht="15" customHeight="1" x14ac:dyDescent="0.3">
      <c r="A55" s="36" t="str">
        <f t="shared" si="0"/>
        <v>75. ročník</v>
      </c>
      <c r="B55" s="24">
        <v>7</v>
      </c>
      <c r="C55" s="33" t="str">
        <f t="shared" si="7"/>
        <v>ZŠ Kuncova 1580</v>
      </c>
      <c r="D55" s="6" t="s">
        <v>15</v>
      </c>
      <c r="E55" s="6" t="s">
        <v>15</v>
      </c>
      <c r="F55" s="13">
        <v>3.1052631578947376</v>
      </c>
      <c r="G55" s="14">
        <v>38</v>
      </c>
      <c r="H55" s="15">
        <v>2.9013157894736845</v>
      </c>
      <c r="I55" s="14">
        <v>38</v>
      </c>
      <c r="J55" s="15">
        <v>3.2543859649122804</v>
      </c>
      <c r="K55" s="14">
        <v>38</v>
      </c>
      <c r="L55" s="15">
        <v>2.2324561403508776</v>
      </c>
      <c r="M55" s="14">
        <v>38</v>
      </c>
      <c r="N55" s="15">
        <v>2.8052631578947365</v>
      </c>
      <c r="O55" s="14">
        <v>38</v>
      </c>
      <c r="P55" s="15">
        <v>3.0657894736842102</v>
      </c>
      <c r="Q55" s="14">
        <v>38</v>
      </c>
      <c r="R55" s="15">
        <v>3.2315789473684204</v>
      </c>
      <c r="S55" s="14">
        <v>38</v>
      </c>
      <c r="T55" s="15">
        <v>2.2039473684210527</v>
      </c>
      <c r="U55" s="14">
        <v>38</v>
      </c>
      <c r="V55" s="15">
        <v>1.868421052631579</v>
      </c>
      <c r="W55" s="14">
        <v>38</v>
      </c>
      <c r="X55" s="15">
        <v>2.9736842105263164</v>
      </c>
      <c r="Y55" s="16">
        <v>38</v>
      </c>
    </row>
    <row r="56" spans="1:25" ht="15" customHeight="1" x14ac:dyDescent="0.3">
      <c r="A56" s="36" t="str">
        <f t="shared" si="0"/>
        <v>76.ročník</v>
      </c>
      <c r="B56" s="24">
        <v>7</v>
      </c>
      <c r="C56" s="33" t="str">
        <f t="shared" si="7"/>
        <v>ZŠ Kuncova 1580</v>
      </c>
      <c r="D56" s="6" t="s">
        <v>16</v>
      </c>
      <c r="E56" s="6" t="s">
        <v>16</v>
      </c>
      <c r="F56" s="13">
        <v>2.9275362318840581</v>
      </c>
      <c r="G56" s="14">
        <v>23</v>
      </c>
      <c r="H56" s="15">
        <v>2.8804347826086958</v>
      </c>
      <c r="I56" s="14">
        <v>23</v>
      </c>
      <c r="J56" s="15">
        <v>3.0507246376811596</v>
      </c>
      <c r="K56" s="14">
        <v>23</v>
      </c>
      <c r="L56" s="15">
        <v>2.5434782608695654</v>
      </c>
      <c r="M56" s="14">
        <v>23</v>
      </c>
      <c r="N56" s="15">
        <v>2.4782608695652177</v>
      </c>
      <c r="O56" s="14">
        <v>23</v>
      </c>
      <c r="P56" s="15">
        <v>2.7971014492753623</v>
      </c>
      <c r="Q56" s="14">
        <v>23</v>
      </c>
      <c r="R56" s="15">
        <v>2.8782608695652168</v>
      </c>
      <c r="S56" s="14">
        <v>23</v>
      </c>
      <c r="T56" s="15">
        <v>2.0652173913043477</v>
      </c>
      <c r="U56" s="14">
        <v>23</v>
      </c>
      <c r="V56" s="15">
        <v>1.7391304347826086</v>
      </c>
      <c r="W56" s="14">
        <v>23</v>
      </c>
      <c r="X56" s="15">
        <v>2.6521739130434785</v>
      </c>
      <c r="Y56" s="16">
        <v>23</v>
      </c>
    </row>
    <row r="57" spans="1:25" ht="15" customHeight="1" x14ac:dyDescent="0.3">
      <c r="A57" s="36" t="str">
        <f t="shared" si="0"/>
        <v>77.ročník</v>
      </c>
      <c r="B57" s="24">
        <v>7</v>
      </c>
      <c r="C57" s="33" t="str">
        <f t="shared" si="7"/>
        <v>ZŠ Kuncova 1580</v>
      </c>
      <c r="D57" s="6" t="s">
        <v>17</v>
      </c>
      <c r="E57" s="6" t="s">
        <v>17</v>
      </c>
      <c r="F57" s="13">
        <v>2.7255892255892262</v>
      </c>
      <c r="G57" s="14">
        <v>66</v>
      </c>
      <c r="H57" s="15">
        <v>2.6447510822510831</v>
      </c>
      <c r="I57" s="14">
        <v>66</v>
      </c>
      <c r="J57" s="15">
        <v>2.8611111111111112</v>
      </c>
      <c r="K57" s="14">
        <v>66</v>
      </c>
      <c r="L57" s="15">
        <v>2.5025252525252526</v>
      </c>
      <c r="M57" s="14">
        <v>66</v>
      </c>
      <c r="N57" s="15">
        <v>2.3484848484848495</v>
      </c>
      <c r="O57" s="14">
        <v>66</v>
      </c>
      <c r="P57" s="15">
        <v>2.5782828282828283</v>
      </c>
      <c r="Q57" s="14">
        <v>66</v>
      </c>
      <c r="R57" s="15">
        <v>2.7484848484848481</v>
      </c>
      <c r="S57" s="14">
        <v>66</v>
      </c>
      <c r="T57" s="15">
        <v>1.8674242424242424</v>
      </c>
      <c r="U57" s="14">
        <v>66</v>
      </c>
      <c r="V57" s="15">
        <v>2.0606060606060606</v>
      </c>
      <c r="W57" s="14">
        <v>66</v>
      </c>
      <c r="X57" s="15">
        <v>2.9230769230769234</v>
      </c>
      <c r="Y57" s="16">
        <v>66</v>
      </c>
    </row>
    <row r="58" spans="1:25" ht="15" customHeight="1" x14ac:dyDescent="0.3">
      <c r="A58" s="36" t="str">
        <f t="shared" si="0"/>
        <v>78.ročník</v>
      </c>
      <c r="B58" s="24">
        <v>7</v>
      </c>
      <c r="C58" s="33" t="str">
        <f t="shared" si="7"/>
        <v>ZŠ Kuncova 1580</v>
      </c>
      <c r="D58" s="6" t="s">
        <v>18</v>
      </c>
      <c r="E58" s="6" t="s">
        <v>18</v>
      </c>
      <c r="F58" s="13">
        <v>2.566468253968254</v>
      </c>
      <c r="G58" s="14">
        <v>56</v>
      </c>
      <c r="H58" s="15">
        <v>2.6670918367346941</v>
      </c>
      <c r="I58" s="14">
        <v>56</v>
      </c>
      <c r="J58" s="15">
        <v>2.7559523809523809</v>
      </c>
      <c r="K58" s="14">
        <v>56</v>
      </c>
      <c r="L58" s="15">
        <v>2.8125</v>
      </c>
      <c r="M58" s="14">
        <v>56</v>
      </c>
      <c r="N58" s="15">
        <v>2.4500000000000002</v>
      </c>
      <c r="O58" s="14">
        <v>56</v>
      </c>
      <c r="P58" s="15">
        <v>2.2857142857142869</v>
      </c>
      <c r="Q58" s="14">
        <v>56</v>
      </c>
      <c r="R58" s="15">
        <v>2.6214285714285706</v>
      </c>
      <c r="S58" s="14">
        <v>56</v>
      </c>
      <c r="T58" s="15">
        <v>1.8839285714285714</v>
      </c>
      <c r="U58" s="14">
        <v>56</v>
      </c>
      <c r="V58" s="15">
        <v>2.1785714285714284</v>
      </c>
      <c r="W58" s="14">
        <v>56</v>
      </c>
      <c r="X58" s="15">
        <v>2.6136363636363642</v>
      </c>
      <c r="Y58" s="16">
        <v>56</v>
      </c>
    </row>
    <row r="59" spans="1:25" ht="15" customHeight="1" x14ac:dyDescent="0.3">
      <c r="A59" s="36" t="str">
        <f t="shared" si="0"/>
        <v>79.ročník</v>
      </c>
      <c r="B59" s="24">
        <v>7</v>
      </c>
      <c r="C59" s="33" t="str">
        <f t="shared" si="7"/>
        <v>ZŠ Kuncova 1580</v>
      </c>
      <c r="D59" s="6" t="s">
        <v>19</v>
      </c>
      <c r="E59" s="6" t="s">
        <v>19</v>
      </c>
      <c r="F59" s="13">
        <v>2.4900584795321645</v>
      </c>
      <c r="G59" s="14">
        <v>95</v>
      </c>
      <c r="H59" s="15">
        <v>2.5404135338345863</v>
      </c>
      <c r="I59" s="14">
        <v>95</v>
      </c>
      <c r="J59" s="15">
        <v>2.7649122807017541</v>
      </c>
      <c r="K59" s="14">
        <v>95</v>
      </c>
      <c r="L59" s="15">
        <v>2.6403508771929816</v>
      </c>
      <c r="M59" s="14">
        <v>95</v>
      </c>
      <c r="N59" s="15">
        <v>2.4231578947368413</v>
      </c>
      <c r="O59" s="14">
        <v>95</v>
      </c>
      <c r="P59" s="15">
        <v>2.2087719298245609</v>
      </c>
      <c r="Q59" s="14">
        <v>95</v>
      </c>
      <c r="R59" s="15">
        <v>2.6631578947368419</v>
      </c>
      <c r="S59" s="14">
        <v>95</v>
      </c>
      <c r="T59" s="15">
        <v>1.8236842105263162</v>
      </c>
      <c r="U59" s="14">
        <v>95</v>
      </c>
      <c r="V59" s="15">
        <v>2.2947368421052641</v>
      </c>
      <c r="W59" s="14">
        <v>95</v>
      </c>
      <c r="X59" s="15">
        <v>2.5156250000000013</v>
      </c>
      <c r="Y59" s="16">
        <v>95</v>
      </c>
    </row>
    <row r="60" spans="1:25" ht="15" customHeight="1" x14ac:dyDescent="0.3">
      <c r="A60" s="36" t="str">
        <f t="shared" si="0"/>
        <v>8celá škola</v>
      </c>
      <c r="B60" s="24">
        <v>8</v>
      </c>
      <c r="C60" s="33" t="s">
        <v>26</v>
      </c>
      <c r="D60" s="7" t="s">
        <v>29</v>
      </c>
      <c r="E60" s="7" t="s">
        <v>29</v>
      </c>
      <c r="F60" s="13">
        <v>2.8507362784471217</v>
      </c>
      <c r="G60" s="14">
        <v>249</v>
      </c>
      <c r="H60" s="15">
        <v>2.7273379231210559</v>
      </c>
      <c r="I60" s="14">
        <v>249</v>
      </c>
      <c r="J60" s="15">
        <v>2.9866131191432399</v>
      </c>
      <c r="K60" s="14">
        <v>249</v>
      </c>
      <c r="L60" s="15">
        <v>2.3306559571619805</v>
      </c>
      <c r="M60" s="14">
        <v>249</v>
      </c>
      <c r="N60" s="15">
        <v>2.6232931726907629</v>
      </c>
      <c r="O60" s="14">
        <v>249</v>
      </c>
      <c r="P60" s="15">
        <v>2.7269076305220872</v>
      </c>
      <c r="Q60" s="14">
        <v>249</v>
      </c>
      <c r="R60" s="15">
        <v>2.8939759036144554</v>
      </c>
      <c r="S60" s="14">
        <v>249</v>
      </c>
      <c r="T60" s="15">
        <v>1.8845381526104414</v>
      </c>
      <c r="U60" s="14">
        <v>249</v>
      </c>
      <c r="V60" s="15">
        <v>1.7710843373493974</v>
      </c>
      <c r="W60" s="14">
        <v>249</v>
      </c>
      <c r="X60" s="15">
        <v>2.7560975609756095</v>
      </c>
      <c r="Y60" s="16">
        <v>249</v>
      </c>
    </row>
    <row r="61" spans="1:25" ht="15" customHeight="1" x14ac:dyDescent="0.3">
      <c r="A61" s="36" t="str">
        <f t="shared" si="0"/>
        <v>8Chlapci</v>
      </c>
      <c r="B61" s="24">
        <v>8</v>
      </c>
      <c r="C61" s="33" t="str">
        <f t="shared" ref="C61:C67" si="8">C60</f>
        <v>ZŠ Mládí 135</v>
      </c>
      <c r="D61" s="35" t="s">
        <v>71</v>
      </c>
      <c r="E61" s="35" t="s">
        <v>71</v>
      </c>
      <c r="F61" s="13">
        <v>2.8562091503267979</v>
      </c>
      <c r="G61" s="14">
        <v>119</v>
      </c>
      <c r="H61" s="15">
        <v>2.7522509003601443</v>
      </c>
      <c r="I61" s="14">
        <v>119</v>
      </c>
      <c r="J61" s="15">
        <v>2.987394957983192</v>
      </c>
      <c r="K61" s="14">
        <v>119</v>
      </c>
      <c r="L61" s="15">
        <v>2.3445378151260505</v>
      </c>
      <c r="M61" s="14">
        <v>119</v>
      </c>
      <c r="N61" s="15">
        <v>2.7193277310924366</v>
      </c>
      <c r="O61" s="14">
        <v>119</v>
      </c>
      <c r="P61" s="15">
        <v>2.7450980392156858</v>
      </c>
      <c r="Q61" s="14">
        <v>119</v>
      </c>
      <c r="R61" s="15">
        <v>2.98655462184874</v>
      </c>
      <c r="S61" s="14">
        <v>119</v>
      </c>
      <c r="T61" s="15">
        <v>1.8004201680672274</v>
      </c>
      <c r="U61" s="14">
        <v>119</v>
      </c>
      <c r="V61" s="15">
        <v>1.6050420168067236</v>
      </c>
      <c r="W61" s="14">
        <v>119</v>
      </c>
      <c r="X61" s="15">
        <v>2.7142857142857144</v>
      </c>
      <c r="Y61" s="16">
        <v>119</v>
      </c>
    </row>
    <row r="62" spans="1:25" ht="15" customHeight="1" x14ac:dyDescent="0.3">
      <c r="A62" s="36" t="str">
        <f t="shared" si="0"/>
        <v>8Dívky</v>
      </c>
      <c r="B62" s="24">
        <v>8</v>
      </c>
      <c r="C62" s="33" t="str">
        <f t="shared" si="8"/>
        <v>ZŠ Mládí 135</v>
      </c>
      <c r="D62" s="35" t="s">
        <v>70</v>
      </c>
      <c r="E62" s="35" t="s">
        <v>70</v>
      </c>
      <c r="F62" s="13">
        <v>2.8457264957264949</v>
      </c>
      <c r="G62" s="14">
        <v>130</v>
      </c>
      <c r="H62" s="15">
        <v>2.704532967032967</v>
      </c>
      <c r="I62" s="14">
        <v>130</v>
      </c>
      <c r="J62" s="15">
        <v>2.9858974358974351</v>
      </c>
      <c r="K62" s="14">
        <v>130</v>
      </c>
      <c r="L62" s="15">
        <v>2.3179487179487168</v>
      </c>
      <c r="M62" s="14">
        <v>130</v>
      </c>
      <c r="N62" s="15">
        <v>2.5353846153846167</v>
      </c>
      <c r="O62" s="14">
        <v>130</v>
      </c>
      <c r="P62" s="15">
        <v>2.7102564102564104</v>
      </c>
      <c r="Q62" s="14">
        <v>130</v>
      </c>
      <c r="R62" s="15">
        <v>2.8092307692307696</v>
      </c>
      <c r="S62" s="14">
        <v>130</v>
      </c>
      <c r="T62" s="15">
        <v>1.9615384615384617</v>
      </c>
      <c r="U62" s="14">
        <v>130</v>
      </c>
      <c r="V62" s="15">
        <v>1.9230769230769238</v>
      </c>
      <c r="W62" s="14">
        <v>130</v>
      </c>
      <c r="X62" s="15">
        <v>2.8000000000000003</v>
      </c>
      <c r="Y62" s="16">
        <v>130</v>
      </c>
    </row>
    <row r="63" spans="1:25" ht="15" customHeight="1" x14ac:dyDescent="0.3">
      <c r="A63" s="36" t="str">
        <f t="shared" si="0"/>
        <v>85. ročník</v>
      </c>
      <c r="B63" s="24">
        <v>8</v>
      </c>
      <c r="C63" s="33" t="str">
        <f t="shared" si="8"/>
        <v>ZŠ Mládí 135</v>
      </c>
      <c r="D63" s="6" t="s">
        <v>15</v>
      </c>
      <c r="E63" s="6" t="s">
        <v>15</v>
      </c>
      <c r="F63" s="13">
        <v>2.9852430555555562</v>
      </c>
      <c r="G63" s="14">
        <v>64</v>
      </c>
      <c r="H63" s="15">
        <v>2.8577008928571423</v>
      </c>
      <c r="I63" s="14">
        <v>64</v>
      </c>
      <c r="J63" s="15">
        <v>3.0885416666666674</v>
      </c>
      <c r="K63" s="14">
        <v>64</v>
      </c>
      <c r="L63" s="15">
        <v>2.2473958333333335</v>
      </c>
      <c r="M63" s="14">
        <v>64</v>
      </c>
      <c r="N63" s="15">
        <v>2.7781249999999988</v>
      </c>
      <c r="O63" s="14">
        <v>64</v>
      </c>
      <c r="P63" s="15">
        <v>2.8984375000000004</v>
      </c>
      <c r="Q63" s="14">
        <v>64</v>
      </c>
      <c r="R63" s="15">
        <v>3.0593750000000006</v>
      </c>
      <c r="S63" s="14">
        <v>64</v>
      </c>
      <c r="T63" s="15">
        <v>2.0546875</v>
      </c>
      <c r="U63" s="14">
        <v>64</v>
      </c>
      <c r="V63" s="15">
        <v>1.7031250000000002</v>
      </c>
      <c r="W63" s="14">
        <v>64</v>
      </c>
      <c r="X63" s="15">
        <v>2.8235294117647061</v>
      </c>
      <c r="Y63" s="16">
        <v>64</v>
      </c>
    </row>
    <row r="64" spans="1:25" ht="15" customHeight="1" x14ac:dyDescent="0.3">
      <c r="A64" s="36" t="str">
        <f t="shared" si="0"/>
        <v>86.ročník</v>
      </c>
      <c r="B64" s="24">
        <v>8</v>
      </c>
      <c r="C64" s="33" t="str">
        <f t="shared" si="8"/>
        <v>ZŠ Mládí 135</v>
      </c>
      <c r="D64" s="6" t="s">
        <v>16</v>
      </c>
      <c r="E64" s="6" t="s">
        <v>16</v>
      </c>
      <c r="F64" s="13">
        <v>2.9224318658280928</v>
      </c>
      <c r="G64" s="14">
        <v>53</v>
      </c>
      <c r="H64" s="15">
        <v>2.776617250673854</v>
      </c>
      <c r="I64" s="14">
        <v>53</v>
      </c>
      <c r="J64" s="15">
        <v>2.9842767295597485</v>
      </c>
      <c r="K64" s="14">
        <v>53</v>
      </c>
      <c r="L64" s="15">
        <v>2.3050314465408803</v>
      </c>
      <c r="M64" s="14">
        <v>53</v>
      </c>
      <c r="N64" s="15">
        <v>2.6000000000000005</v>
      </c>
      <c r="O64" s="14">
        <v>53</v>
      </c>
      <c r="P64" s="15">
        <v>2.7295597484276732</v>
      </c>
      <c r="Q64" s="14">
        <v>53</v>
      </c>
      <c r="R64" s="15">
        <v>2.9245283018867925</v>
      </c>
      <c r="S64" s="14">
        <v>53</v>
      </c>
      <c r="T64" s="15">
        <v>1.8254716981132071</v>
      </c>
      <c r="U64" s="14">
        <v>53</v>
      </c>
      <c r="V64" s="15">
        <v>1.5283018867924525</v>
      </c>
      <c r="W64" s="14">
        <v>53</v>
      </c>
      <c r="X64" s="15">
        <v>2.6857142857142864</v>
      </c>
      <c r="Y64" s="16">
        <v>53</v>
      </c>
    </row>
    <row r="65" spans="1:25" ht="15" customHeight="1" x14ac:dyDescent="0.3">
      <c r="A65" s="36" t="str">
        <f t="shared" si="0"/>
        <v>87.ročník</v>
      </c>
      <c r="B65" s="24">
        <v>8</v>
      </c>
      <c r="C65" s="33" t="str">
        <f t="shared" si="8"/>
        <v>ZŠ Mládí 135</v>
      </c>
      <c r="D65" s="6" t="s">
        <v>17</v>
      </c>
      <c r="E65" s="6" t="s">
        <v>17</v>
      </c>
      <c r="F65" s="13">
        <v>3.1111111111111112</v>
      </c>
      <c r="G65" s="14">
        <v>43</v>
      </c>
      <c r="H65" s="15">
        <v>2.9883720930232558</v>
      </c>
      <c r="I65" s="14">
        <v>43</v>
      </c>
      <c r="J65" s="15">
        <v>3.2403100775193803</v>
      </c>
      <c r="K65" s="14">
        <v>43</v>
      </c>
      <c r="L65" s="15">
        <v>2.0968992248062017</v>
      </c>
      <c r="M65" s="14">
        <v>43</v>
      </c>
      <c r="N65" s="15">
        <v>2.8837209302325579</v>
      </c>
      <c r="O65" s="14">
        <v>43</v>
      </c>
      <c r="P65" s="15">
        <v>2.9922480620155039</v>
      </c>
      <c r="Q65" s="14">
        <v>43</v>
      </c>
      <c r="R65" s="15">
        <v>3.1023255813953483</v>
      </c>
      <c r="S65" s="14">
        <v>43</v>
      </c>
      <c r="T65" s="15">
        <v>1.8546511627906981</v>
      </c>
      <c r="U65" s="14">
        <v>43</v>
      </c>
      <c r="V65" s="15">
        <v>1.8372093023255816</v>
      </c>
      <c r="W65" s="14">
        <v>43</v>
      </c>
      <c r="X65" s="15">
        <v>2.8181818181818175</v>
      </c>
      <c r="Y65" s="16">
        <v>43</v>
      </c>
    </row>
    <row r="66" spans="1:25" ht="15" customHeight="1" x14ac:dyDescent="0.3">
      <c r="A66" s="36" t="str">
        <f t="shared" si="0"/>
        <v>88.ročník</v>
      </c>
      <c r="B66" s="24">
        <v>8</v>
      </c>
      <c r="C66" s="33" t="str">
        <f t="shared" si="8"/>
        <v>ZŠ Mládí 135</v>
      </c>
      <c r="D66" s="6" t="s">
        <v>18</v>
      </c>
      <c r="E66" s="6" t="s">
        <v>18</v>
      </c>
      <c r="F66" s="13">
        <v>2.4948320413436686</v>
      </c>
      <c r="G66" s="14">
        <v>43</v>
      </c>
      <c r="H66" s="15">
        <v>2.308970099667774</v>
      </c>
      <c r="I66" s="14">
        <v>43</v>
      </c>
      <c r="J66" s="15">
        <v>2.8294573643410854</v>
      </c>
      <c r="K66" s="14">
        <v>43</v>
      </c>
      <c r="L66" s="15">
        <v>2.5813953488372094</v>
      </c>
      <c r="M66" s="14">
        <v>43</v>
      </c>
      <c r="N66" s="15">
        <v>2.2372093023255815</v>
      </c>
      <c r="O66" s="14">
        <v>43</v>
      </c>
      <c r="P66" s="15">
        <v>2.333333333333333</v>
      </c>
      <c r="Q66" s="14">
        <v>43</v>
      </c>
      <c r="R66" s="15">
        <v>2.4558139534883723</v>
      </c>
      <c r="S66" s="14">
        <v>43</v>
      </c>
      <c r="T66" s="15">
        <v>1.895348837209303</v>
      </c>
      <c r="U66" s="14">
        <v>43</v>
      </c>
      <c r="V66" s="15">
        <v>2.1162790697674412</v>
      </c>
      <c r="W66" s="14">
        <v>43</v>
      </c>
      <c r="X66" s="15">
        <v>3</v>
      </c>
      <c r="Y66" s="16">
        <v>43</v>
      </c>
    </row>
    <row r="67" spans="1:25" ht="15" customHeight="1" x14ac:dyDescent="0.3">
      <c r="A67" s="36" t="str">
        <f t="shared" si="0"/>
        <v>89.ročník</v>
      </c>
      <c r="B67" s="24">
        <v>8</v>
      </c>
      <c r="C67" s="33" t="str">
        <f t="shared" si="8"/>
        <v>ZŠ Mládí 135</v>
      </c>
      <c r="D67" s="6" t="s">
        <v>19</v>
      </c>
      <c r="E67" s="6" t="s">
        <v>19</v>
      </c>
      <c r="F67" s="13">
        <v>2.6702898550724643</v>
      </c>
      <c r="G67" s="14">
        <v>46</v>
      </c>
      <c r="H67" s="15">
        <v>2.6362577639751552</v>
      </c>
      <c r="I67" s="14">
        <v>46</v>
      </c>
      <c r="J67" s="15">
        <v>2.7572463768115947</v>
      </c>
      <c r="K67" s="14">
        <v>46</v>
      </c>
      <c r="L67" s="15">
        <v>2.4601449275362324</v>
      </c>
      <c r="M67" s="14">
        <v>46</v>
      </c>
      <c r="N67" s="15">
        <v>2.5521739130434788</v>
      </c>
      <c r="O67" s="14">
        <v>46</v>
      </c>
      <c r="P67" s="15">
        <v>2.6050724637681162</v>
      </c>
      <c r="Q67" s="14">
        <v>46</v>
      </c>
      <c r="R67" s="15">
        <v>2.8434782608695652</v>
      </c>
      <c r="S67" s="14">
        <v>46</v>
      </c>
      <c r="T67" s="15">
        <v>1.7336956521739131</v>
      </c>
      <c r="U67" s="14">
        <v>46</v>
      </c>
      <c r="V67" s="15">
        <v>1.7608695652173911</v>
      </c>
      <c r="W67" s="14">
        <v>46</v>
      </c>
      <c r="X67" s="15">
        <v>2.6</v>
      </c>
      <c r="Y67" s="16">
        <v>46</v>
      </c>
    </row>
    <row r="68" spans="1:25" ht="15" customHeight="1" x14ac:dyDescent="0.3">
      <c r="A68" s="36" t="str">
        <f t="shared" si="0"/>
        <v>9celá škola</v>
      </c>
      <c r="B68" s="24">
        <v>9</v>
      </c>
      <c r="C68" s="33" t="s">
        <v>27</v>
      </c>
      <c r="D68" s="7" t="s">
        <v>29</v>
      </c>
      <c r="E68" s="7" t="s">
        <v>29</v>
      </c>
      <c r="F68" s="13">
        <v>2.8521457965902419</v>
      </c>
      <c r="G68" s="14">
        <v>378</v>
      </c>
      <c r="H68" s="15">
        <v>2.7592120181405875</v>
      </c>
      <c r="I68" s="14">
        <v>378</v>
      </c>
      <c r="J68" s="15">
        <v>3.0445326278659626</v>
      </c>
      <c r="K68" s="14">
        <v>378</v>
      </c>
      <c r="L68" s="15">
        <v>2.3302469135802468</v>
      </c>
      <c r="M68" s="14">
        <v>378</v>
      </c>
      <c r="N68" s="15">
        <v>2.6301587301587288</v>
      </c>
      <c r="O68" s="14">
        <v>378</v>
      </c>
      <c r="P68" s="15">
        <v>2.7486772486772462</v>
      </c>
      <c r="Q68" s="14">
        <v>378</v>
      </c>
      <c r="R68" s="15">
        <v>2.956613756613756</v>
      </c>
      <c r="S68" s="14">
        <v>378</v>
      </c>
      <c r="T68" s="15">
        <v>1.8386243386243388</v>
      </c>
      <c r="U68" s="14">
        <v>378</v>
      </c>
      <c r="V68" s="15">
        <v>1.8068783068783074</v>
      </c>
      <c r="W68" s="14">
        <v>378</v>
      </c>
      <c r="X68" s="15">
        <v>2.8068181818181812</v>
      </c>
      <c r="Y68" s="16">
        <v>378</v>
      </c>
    </row>
    <row r="69" spans="1:25" ht="15" customHeight="1" x14ac:dyDescent="0.3">
      <c r="A69" s="36" t="str">
        <f t="shared" ref="A69:A83" si="9">CONCATENATE(B69,E69)</f>
        <v>9Chlapci</v>
      </c>
      <c r="B69" s="24">
        <v>9</v>
      </c>
      <c r="C69" s="33" t="str">
        <f t="shared" ref="C69:C75" si="10">C68</f>
        <v>ZŠ Fingerova 2186</v>
      </c>
      <c r="D69" s="35" t="s">
        <v>71</v>
      </c>
      <c r="E69" s="35" t="s">
        <v>71</v>
      </c>
      <c r="F69" s="13">
        <v>2.8393070489844696</v>
      </c>
      <c r="G69" s="14">
        <v>186</v>
      </c>
      <c r="H69" s="15">
        <v>2.7323348694316425</v>
      </c>
      <c r="I69" s="14">
        <v>186</v>
      </c>
      <c r="J69" s="15">
        <v>3.0591397849462365</v>
      </c>
      <c r="K69" s="14">
        <v>186</v>
      </c>
      <c r="L69" s="15">
        <v>2.2831541218637987</v>
      </c>
      <c r="M69" s="14">
        <v>186</v>
      </c>
      <c r="N69" s="15">
        <v>2.5849462365591398</v>
      </c>
      <c r="O69" s="14">
        <v>186</v>
      </c>
      <c r="P69" s="15">
        <v>2.7607526881720439</v>
      </c>
      <c r="Q69" s="14">
        <v>186</v>
      </c>
      <c r="R69" s="15">
        <v>2.9569892473118293</v>
      </c>
      <c r="S69" s="14">
        <v>186</v>
      </c>
      <c r="T69" s="15">
        <v>1.7822580645161294</v>
      </c>
      <c r="U69" s="14">
        <v>186</v>
      </c>
      <c r="V69" s="15">
        <v>1.6720430107526878</v>
      </c>
      <c r="W69" s="14">
        <v>186</v>
      </c>
      <c r="X69" s="15">
        <v>2.6839080459770104</v>
      </c>
      <c r="Y69" s="16">
        <v>186</v>
      </c>
    </row>
    <row r="70" spans="1:25" ht="15" customHeight="1" x14ac:dyDescent="0.3">
      <c r="A70" s="36" t="str">
        <f t="shared" si="9"/>
        <v>9Dívky</v>
      </c>
      <c r="B70" s="24">
        <v>9</v>
      </c>
      <c r="C70" s="33" t="str">
        <f t="shared" si="10"/>
        <v>ZŠ Fingerova 2186</v>
      </c>
      <c r="D70" s="35" t="s">
        <v>70</v>
      </c>
      <c r="E70" s="35" t="s">
        <v>70</v>
      </c>
      <c r="F70" s="13">
        <v>2.8645833333333339</v>
      </c>
      <c r="G70" s="14">
        <v>192</v>
      </c>
      <c r="H70" s="15">
        <v>2.7852492559523818</v>
      </c>
      <c r="I70" s="14">
        <v>192</v>
      </c>
      <c r="J70" s="15">
        <v>3.0303819444444438</v>
      </c>
      <c r="K70" s="14">
        <v>192</v>
      </c>
      <c r="L70" s="15">
        <v>2.3758680555555536</v>
      </c>
      <c r="M70" s="14">
        <v>192</v>
      </c>
      <c r="N70" s="15">
        <v>2.6739583333333354</v>
      </c>
      <c r="O70" s="14">
        <v>192</v>
      </c>
      <c r="P70" s="15">
        <v>2.7369791666666656</v>
      </c>
      <c r="Q70" s="14">
        <v>192</v>
      </c>
      <c r="R70" s="15">
        <v>2.9562500000000016</v>
      </c>
      <c r="S70" s="14">
        <v>192</v>
      </c>
      <c r="T70" s="15">
        <v>1.8932291666666674</v>
      </c>
      <c r="U70" s="14">
        <v>192</v>
      </c>
      <c r="V70" s="15">
        <v>1.9375000000000004</v>
      </c>
      <c r="W70" s="14">
        <v>192</v>
      </c>
      <c r="X70" s="15">
        <v>2.9269662921348312</v>
      </c>
      <c r="Y70" s="16">
        <v>192</v>
      </c>
    </row>
    <row r="71" spans="1:25" ht="15" customHeight="1" x14ac:dyDescent="0.3">
      <c r="A71" s="36" t="str">
        <f t="shared" si="9"/>
        <v>95. ročník</v>
      </c>
      <c r="B71" s="24">
        <v>9</v>
      </c>
      <c r="C71" s="33" t="str">
        <f t="shared" si="10"/>
        <v>ZŠ Fingerova 2186</v>
      </c>
      <c r="D71" s="6" t="s">
        <v>15</v>
      </c>
      <c r="E71" s="6" t="s">
        <v>15</v>
      </c>
      <c r="F71" s="13">
        <v>3.0986267166042452</v>
      </c>
      <c r="G71" s="14">
        <v>89</v>
      </c>
      <c r="H71" s="15">
        <v>2.9845505617977528</v>
      </c>
      <c r="I71" s="14">
        <v>89</v>
      </c>
      <c r="J71" s="15">
        <v>3.295880149812735</v>
      </c>
      <c r="K71" s="14">
        <v>89</v>
      </c>
      <c r="L71" s="15">
        <v>2.0468164794007486</v>
      </c>
      <c r="M71" s="14">
        <v>89</v>
      </c>
      <c r="N71" s="15">
        <v>2.786516853932584</v>
      </c>
      <c r="O71" s="14">
        <v>89</v>
      </c>
      <c r="P71" s="15">
        <v>3.0599250936329589</v>
      </c>
      <c r="Q71" s="14">
        <v>89</v>
      </c>
      <c r="R71" s="15">
        <v>3.1415730337078656</v>
      </c>
      <c r="S71" s="14">
        <v>89</v>
      </c>
      <c r="T71" s="15">
        <v>1.9157303370786518</v>
      </c>
      <c r="U71" s="14">
        <v>89</v>
      </c>
      <c r="V71" s="15">
        <v>1.7752808988764044</v>
      </c>
      <c r="W71" s="14">
        <v>89</v>
      </c>
      <c r="X71" s="15">
        <v>3.0337078651685387</v>
      </c>
      <c r="Y71" s="16">
        <v>89</v>
      </c>
    </row>
    <row r="72" spans="1:25" ht="15" customHeight="1" x14ac:dyDescent="0.3">
      <c r="A72" s="36" t="str">
        <f t="shared" si="9"/>
        <v>96.ročník</v>
      </c>
      <c r="B72" s="24">
        <v>9</v>
      </c>
      <c r="C72" s="33" t="str">
        <f t="shared" si="10"/>
        <v>ZŠ Fingerova 2186</v>
      </c>
      <c r="D72" s="6" t="s">
        <v>16</v>
      </c>
      <c r="E72" s="6" t="s">
        <v>16</v>
      </c>
      <c r="F72" s="13">
        <v>2.9400000000000004</v>
      </c>
      <c r="G72" s="14">
        <v>75</v>
      </c>
      <c r="H72" s="15">
        <v>2.8164285714285722</v>
      </c>
      <c r="I72" s="14">
        <v>75</v>
      </c>
      <c r="J72" s="15">
        <v>3.0866666666666669</v>
      </c>
      <c r="K72" s="14">
        <v>75</v>
      </c>
      <c r="L72" s="15">
        <v>2.2999999999999998</v>
      </c>
      <c r="M72" s="14">
        <v>75</v>
      </c>
      <c r="N72" s="15">
        <v>2.7813333333333343</v>
      </c>
      <c r="O72" s="14">
        <v>75</v>
      </c>
      <c r="P72" s="15">
        <v>2.9044444444444451</v>
      </c>
      <c r="Q72" s="14">
        <v>75</v>
      </c>
      <c r="R72" s="15">
        <v>3.138666666666666</v>
      </c>
      <c r="S72" s="14">
        <v>75</v>
      </c>
      <c r="T72" s="15">
        <v>1.796666666666666</v>
      </c>
      <c r="U72" s="14">
        <v>75</v>
      </c>
      <c r="V72" s="15">
        <v>1.7066666666666666</v>
      </c>
      <c r="W72" s="14">
        <v>75</v>
      </c>
      <c r="X72" s="15">
        <v>2.8800000000000003</v>
      </c>
      <c r="Y72" s="16">
        <v>75</v>
      </c>
    </row>
    <row r="73" spans="1:25" ht="15" customHeight="1" x14ac:dyDescent="0.3">
      <c r="A73" s="36" t="str">
        <f t="shared" si="9"/>
        <v>97.ročník</v>
      </c>
      <c r="B73" s="24">
        <v>9</v>
      </c>
      <c r="C73" s="33" t="str">
        <f t="shared" si="10"/>
        <v>ZŠ Fingerova 2186</v>
      </c>
      <c r="D73" s="6" t="s">
        <v>17</v>
      </c>
      <c r="E73" s="6" t="s">
        <v>17</v>
      </c>
      <c r="F73" s="13">
        <v>2.8071428571428569</v>
      </c>
      <c r="G73" s="14">
        <v>70</v>
      </c>
      <c r="H73" s="15">
        <v>2.6329081632653066</v>
      </c>
      <c r="I73" s="14">
        <v>70</v>
      </c>
      <c r="J73" s="15">
        <v>3.0166666666666671</v>
      </c>
      <c r="K73" s="14">
        <v>70</v>
      </c>
      <c r="L73" s="15">
        <v>2.2928571428571431</v>
      </c>
      <c r="M73" s="14">
        <v>70</v>
      </c>
      <c r="N73" s="15">
        <v>2.5371428571428569</v>
      </c>
      <c r="O73" s="14">
        <v>70</v>
      </c>
      <c r="P73" s="15">
        <v>2.6952380952380954</v>
      </c>
      <c r="Q73" s="14">
        <v>70</v>
      </c>
      <c r="R73" s="15">
        <v>2.8342857142857141</v>
      </c>
      <c r="S73" s="14">
        <v>70</v>
      </c>
      <c r="T73" s="15">
        <v>1.9249999999999998</v>
      </c>
      <c r="U73" s="14">
        <v>70</v>
      </c>
      <c r="V73" s="15">
        <v>1.8428571428571427</v>
      </c>
      <c r="W73" s="14">
        <v>70</v>
      </c>
      <c r="X73" s="15">
        <v>2.5714285714285716</v>
      </c>
      <c r="Y73" s="16">
        <v>70</v>
      </c>
    </row>
    <row r="74" spans="1:25" ht="15" customHeight="1" x14ac:dyDescent="0.3">
      <c r="A74" s="36" t="str">
        <f t="shared" si="9"/>
        <v>98.ročník</v>
      </c>
      <c r="B74" s="24">
        <v>9</v>
      </c>
      <c r="C74" s="33" t="str">
        <f t="shared" si="10"/>
        <v>ZŠ Fingerova 2186</v>
      </c>
      <c r="D74" s="6" t="s">
        <v>18</v>
      </c>
      <c r="E74" s="6" t="s">
        <v>18</v>
      </c>
      <c r="F74" s="13">
        <v>2.6666666666666679</v>
      </c>
      <c r="G74" s="14">
        <v>72</v>
      </c>
      <c r="H74" s="15">
        <v>2.6245039682539684</v>
      </c>
      <c r="I74" s="14">
        <v>72</v>
      </c>
      <c r="J74" s="15">
        <v>2.8842592592592591</v>
      </c>
      <c r="K74" s="14">
        <v>72</v>
      </c>
      <c r="L74" s="15">
        <v>2.5277777777777777</v>
      </c>
      <c r="M74" s="14">
        <v>72</v>
      </c>
      <c r="N74" s="15">
        <v>2.5055555555555555</v>
      </c>
      <c r="O74" s="14">
        <v>72</v>
      </c>
      <c r="P74" s="15">
        <v>2.4884259259259269</v>
      </c>
      <c r="Q74" s="14">
        <v>72</v>
      </c>
      <c r="R74" s="15">
        <v>2.8388888888888886</v>
      </c>
      <c r="S74" s="14">
        <v>72</v>
      </c>
      <c r="T74" s="15">
        <v>1.8923611111111114</v>
      </c>
      <c r="U74" s="14">
        <v>72</v>
      </c>
      <c r="V74" s="15">
        <v>1.8611111111111112</v>
      </c>
      <c r="W74" s="14">
        <v>72</v>
      </c>
      <c r="X74" s="15">
        <v>2.8055555555555558</v>
      </c>
      <c r="Y74" s="16">
        <v>72</v>
      </c>
    </row>
    <row r="75" spans="1:25" ht="15" customHeight="1" x14ac:dyDescent="0.3">
      <c r="A75" s="36" t="str">
        <f t="shared" si="9"/>
        <v>99.ročník</v>
      </c>
      <c r="B75" s="24">
        <v>9</v>
      </c>
      <c r="C75" s="33" t="str">
        <f t="shared" si="10"/>
        <v>ZŠ Fingerova 2186</v>
      </c>
      <c r="D75" s="6" t="s">
        <v>19</v>
      </c>
      <c r="E75" s="6" t="s">
        <v>19</v>
      </c>
      <c r="F75" s="13">
        <v>2.6851851851851856</v>
      </c>
      <c r="G75" s="14">
        <v>72</v>
      </c>
      <c r="H75" s="15">
        <v>2.6785714285714279</v>
      </c>
      <c r="I75" s="14">
        <v>72</v>
      </c>
      <c r="J75" s="15">
        <v>2.8773148148148149</v>
      </c>
      <c r="K75" s="14">
        <v>72</v>
      </c>
      <c r="L75" s="15">
        <v>2.5509259259259252</v>
      </c>
      <c r="M75" s="14">
        <v>72</v>
      </c>
      <c r="N75" s="15">
        <v>2.4944444444444445</v>
      </c>
      <c r="O75" s="14">
        <v>72</v>
      </c>
      <c r="P75" s="15">
        <v>2.5138888888888888</v>
      </c>
      <c r="Q75" s="14">
        <v>72</v>
      </c>
      <c r="R75" s="15">
        <v>2.7750000000000008</v>
      </c>
      <c r="S75" s="14">
        <v>72</v>
      </c>
      <c r="T75" s="15">
        <v>1.6493055555555554</v>
      </c>
      <c r="U75" s="14">
        <v>72</v>
      </c>
      <c r="V75" s="15">
        <v>1.8611111111111114</v>
      </c>
      <c r="W75" s="14">
        <v>72</v>
      </c>
      <c r="X75" s="15">
        <v>2.6086956521739135</v>
      </c>
      <c r="Y75" s="16">
        <v>72</v>
      </c>
    </row>
    <row r="76" spans="1:25" ht="15" customHeight="1" x14ac:dyDescent="0.3">
      <c r="A76" s="36" t="str">
        <f t="shared" si="9"/>
        <v>10celá škola</v>
      </c>
      <c r="B76" s="24">
        <v>10</v>
      </c>
      <c r="C76" s="33" t="s">
        <v>28</v>
      </c>
      <c r="D76" s="7" t="s">
        <v>29</v>
      </c>
      <c r="E76" s="7" t="s">
        <v>29</v>
      </c>
      <c r="F76" s="13">
        <v>2.7819767441860463</v>
      </c>
      <c r="G76" s="14">
        <v>172</v>
      </c>
      <c r="H76" s="15">
        <v>2.8086586378737537</v>
      </c>
      <c r="I76" s="14">
        <v>172</v>
      </c>
      <c r="J76" s="15">
        <v>2.8817829457364352</v>
      </c>
      <c r="K76" s="14">
        <v>172</v>
      </c>
      <c r="L76" s="15">
        <v>2.4156976744186056</v>
      </c>
      <c r="M76" s="14">
        <v>172</v>
      </c>
      <c r="N76" s="15">
        <v>2.5441860465116268</v>
      </c>
      <c r="O76" s="14">
        <v>172</v>
      </c>
      <c r="P76" s="15">
        <v>2.6569767441860459</v>
      </c>
      <c r="Q76" s="14">
        <v>172</v>
      </c>
      <c r="R76" s="15">
        <v>2.7697674418604641</v>
      </c>
      <c r="S76" s="14">
        <v>172</v>
      </c>
      <c r="T76" s="15">
        <v>2.0886627906976765</v>
      </c>
      <c r="U76" s="14">
        <v>172</v>
      </c>
      <c r="V76" s="15">
        <v>2.0058139534883721</v>
      </c>
      <c r="W76" s="14">
        <v>172</v>
      </c>
      <c r="X76" s="15">
        <v>2.779220779220779</v>
      </c>
      <c r="Y76" s="16">
        <v>172</v>
      </c>
    </row>
    <row r="77" spans="1:25" ht="15" customHeight="1" x14ac:dyDescent="0.3">
      <c r="A77" s="36" t="str">
        <f t="shared" si="9"/>
        <v>10Chlapci</v>
      </c>
      <c r="B77" s="24">
        <v>10</v>
      </c>
      <c r="C77" s="33" t="str">
        <f t="shared" ref="C77:C83" si="11">C76</f>
        <v>ZŠ Klausova 2450</v>
      </c>
      <c r="D77" s="35" t="s">
        <v>71</v>
      </c>
      <c r="E77" s="35" t="s">
        <v>71</v>
      </c>
      <c r="F77" s="13">
        <v>2.7850729517396187</v>
      </c>
      <c r="G77" s="14">
        <v>99</v>
      </c>
      <c r="H77" s="15">
        <v>2.8322510822510827</v>
      </c>
      <c r="I77" s="14">
        <v>99</v>
      </c>
      <c r="J77" s="15">
        <v>2.8855218855218858</v>
      </c>
      <c r="K77" s="14">
        <v>99</v>
      </c>
      <c r="L77" s="15">
        <v>2.4208754208754213</v>
      </c>
      <c r="M77" s="14">
        <v>99</v>
      </c>
      <c r="N77" s="15">
        <v>2.5616161616161621</v>
      </c>
      <c r="O77" s="14">
        <v>99</v>
      </c>
      <c r="P77" s="15">
        <v>2.6734006734006734</v>
      </c>
      <c r="Q77" s="14">
        <v>99</v>
      </c>
      <c r="R77" s="15">
        <v>2.7939393939393917</v>
      </c>
      <c r="S77" s="14">
        <v>99</v>
      </c>
      <c r="T77" s="15">
        <v>2.1237373737373728</v>
      </c>
      <c r="U77" s="14">
        <v>99</v>
      </c>
      <c r="V77" s="15">
        <v>1.9494949494949498</v>
      </c>
      <c r="W77" s="14">
        <v>99</v>
      </c>
      <c r="X77" s="15">
        <v>2.7078651685393256</v>
      </c>
      <c r="Y77" s="16">
        <v>99</v>
      </c>
    </row>
    <row r="78" spans="1:25" ht="15" customHeight="1" x14ac:dyDescent="0.3">
      <c r="A78" s="36" t="str">
        <f t="shared" si="9"/>
        <v>10Dívky</v>
      </c>
      <c r="B78" s="24">
        <v>10</v>
      </c>
      <c r="C78" s="33" t="str">
        <f t="shared" si="11"/>
        <v>ZŠ Klausova 2450</v>
      </c>
      <c r="D78" s="35" t="s">
        <v>70</v>
      </c>
      <c r="E78" s="35" t="s">
        <v>70</v>
      </c>
      <c r="F78" s="13">
        <v>2.7777777777777772</v>
      </c>
      <c r="G78" s="14">
        <v>73</v>
      </c>
      <c r="H78" s="15">
        <v>2.7766634050880632</v>
      </c>
      <c r="I78" s="14">
        <v>73</v>
      </c>
      <c r="J78" s="15">
        <v>2.8767123287671232</v>
      </c>
      <c r="K78" s="14">
        <v>73</v>
      </c>
      <c r="L78" s="15">
        <v>2.4086757990867582</v>
      </c>
      <c r="M78" s="14">
        <v>73</v>
      </c>
      <c r="N78" s="15">
        <v>2.5205479452054784</v>
      </c>
      <c r="O78" s="14">
        <v>73</v>
      </c>
      <c r="P78" s="15">
        <v>2.6347031963470324</v>
      </c>
      <c r="Q78" s="14">
        <v>73</v>
      </c>
      <c r="R78" s="15">
        <v>2.7369863013698645</v>
      </c>
      <c r="S78" s="14">
        <v>73</v>
      </c>
      <c r="T78" s="15">
        <v>2.0410958904109582</v>
      </c>
      <c r="U78" s="14">
        <v>73</v>
      </c>
      <c r="V78" s="15">
        <v>2.0821917808219186</v>
      </c>
      <c r="W78" s="14">
        <v>73</v>
      </c>
      <c r="X78" s="15">
        <v>2.8769230769230782</v>
      </c>
      <c r="Y78" s="16">
        <v>73</v>
      </c>
    </row>
    <row r="79" spans="1:25" ht="15" customHeight="1" x14ac:dyDescent="0.3">
      <c r="A79" s="36" t="str">
        <f t="shared" si="9"/>
        <v>105. ročník</v>
      </c>
      <c r="B79" s="24">
        <v>10</v>
      </c>
      <c r="C79" s="33" t="str">
        <f t="shared" si="11"/>
        <v>ZŠ Klausova 2450</v>
      </c>
      <c r="D79" s="6" t="s">
        <v>15</v>
      </c>
      <c r="E79" s="6" t="s">
        <v>15</v>
      </c>
      <c r="F79" s="13">
        <v>2.7943469785575052</v>
      </c>
      <c r="G79" s="14">
        <v>57</v>
      </c>
      <c r="H79" s="15">
        <v>2.8167293233082704</v>
      </c>
      <c r="I79" s="14">
        <v>57</v>
      </c>
      <c r="J79" s="15">
        <v>2.8947368421052633</v>
      </c>
      <c r="K79" s="14">
        <v>57</v>
      </c>
      <c r="L79" s="15">
        <v>2.37719298245614</v>
      </c>
      <c r="M79" s="14">
        <v>57</v>
      </c>
      <c r="N79" s="15">
        <v>2.5754385964912285</v>
      </c>
      <c r="O79" s="14">
        <v>57</v>
      </c>
      <c r="P79" s="15">
        <v>2.6608187134502921</v>
      </c>
      <c r="Q79" s="14">
        <v>57</v>
      </c>
      <c r="R79" s="15">
        <v>2.757894736842105</v>
      </c>
      <c r="S79" s="14">
        <v>57</v>
      </c>
      <c r="T79" s="15">
        <v>2.390350877192982</v>
      </c>
      <c r="U79" s="14">
        <v>57</v>
      </c>
      <c r="V79" s="15">
        <v>2.4210526315789473</v>
      </c>
      <c r="W79" s="14">
        <v>57</v>
      </c>
      <c r="X79" s="15">
        <v>2.7321428571428585</v>
      </c>
      <c r="Y79" s="16">
        <v>57</v>
      </c>
    </row>
    <row r="80" spans="1:25" ht="15" customHeight="1" x14ac:dyDescent="0.3">
      <c r="A80" s="36" t="str">
        <f t="shared" si="9"/>
        <v>106.ročník</v>
      </c>
      <c r="B80" s="24">
        <v>10</v>
      </c>
      <c r="C80" s="33" t="str">
        <f t="shared" si="11"/>
        <v>ZŠ Klausova 2450</v>
      </c>
      <c r="D80" s="6" t="s">
        <v>16</v>
      </c>
      <c r="E80" s="6" t="s">
        <v>16</v>
      </c>
      <c r="F80" s="13">
        <v>2.8958333333333335</v>
      </c>
      <c r="G80" s="14">
        <v>16</v>
      </c>
      <c r="H80" s="15">
        <v>2.8683035714285712</v>
      </c>
      <c r="I80" s="14">
        <v>16</v>
      </c>
      <c r="J80" s="15">
        <v>3.041666666666667</v>
      </c>
      <c r="K80" s="14">
        <v>16</v>
      </c>
      <c r="L80" s="15">
        <v>2.2916666666666674</v>
      </c>
      <c r="M80" s="14">
        <v>16</v>
      </c>
      <c r="N80" s="15">
        <v>2.4875000000000007</v>
      </c>
      <c r="O80" s="14">
        <v>16</v>
      </c>
      <c r="P80" s="15">
        <v>2.8020833333333335</v>
      </c>
      <c r="Q80" s="14">
        <v>16</v>
      </c>
      <c r="R80" s="15">
        <v>2.75</v>
      </c>
      <c r="S80" s="14">
        <v>16</v>
      </c>
      <c r="T80" s="15">
        <v>2.2499999999999996</v>
      </c>
      <c r="U80" s="14">
        <v>16</v>
      </c>
      <c r="V80" s="15">
        <v>2.1875</v>
      </c>
      <c r="W80" s="14">
        <v>16</v>
      </c>
      <c r="X80" s="15">
        <v>2.9285714285714284</v>
      </c>
      <c r="Y80" s="16">
        <v>16</v>
      </c>
    </row>
    <row r="81" spans="1:25" ht="15" customHeight="1" x14ac:dyDescent="0.3">
      <c r="A81" s="36" t="str">
        <f t="shared" si="9"/>
        <v>107.ročník</v>
      </c>
      <c r="B81" s="24">
        <v>10</v>
      </c>
      <c r="C81" s="33" t="str">
        <f t="shared" si="11"/>
        <v>ZŠ Klausova 2450</v>
      </c>
      <c r="D81" s="6" t="s">
        <v>17</v>
      </c>
      <c r="E81" s="6" t="s">
        <v>17</v>
      </c>
      <c r="F81" s="13">
        <v>2.8003003003003006</v>
      </c>
      <c r="G81" s="14">
        <v>37</v>
      </c>
      <c r="H81" s="15">
        <v>2.7736486486486491</v>
      </c>
      <c r="I81" s="14">
        <v>37</v>
      </c>
      <c r="J81" s="15">
        <v>2.9504504504504503</v>
      </c>
      <c r="K81" s="14">
        <v>37</v>
      </c>
      <c r="L81" s="15">
        <v>2.3468468468468462</v>
      </c>
      <c r="M81" s="14">
        <v>37</v>
      </c>
      <c r="N81" s="15">
        <v>2.5243243243243239</v>
      </c>
      <c r="O81" s="14">
        <v>37</v>
      </c>
      <c r="P81" s="15">
        <v>2.6576576576576572</v>
      </c>
      <c r="Q81" s="14">
        <v>37</v>
      </c>
      <c r="R81" s="15">
        <v>2.8054054054054056</v>
      </c>
      <c r="S81" s="14">
        <v>37</v>
      </c>
      <c r="T81" s="15">
        <v>1.8243243243243243</v>
      </c>
      <c r="U81" s="14">
        <v>37</v>
      </c>
      <c r="V81" s="15">
        <v>1.7297297297297298</v>
      </c>
      <c r="W81" s="14">
        <v>37</v>
      </c>
      <c r="X81" s="15">
        <v>2.8333333333333339</v>
      </c>
      <c r="Y81" s="16">
        <v>37</v>
      </c>
    </row>
    <row r="82" spans="1:25" ht="15" customHeight="1" x14ac:dyDescent="0.3">
      <c r="A82" s="36" t="str">
        <f t="shared" si="9"/>
        <v>108.ročník</v>
      </c>
      <c r="B82" s="24">
        <v>10</v>
      </c>
      <c r="C82" s="33" t="str">
        <f t="shared" si="11"/>
        <v>ZŠ Klausova 2450</v>
      </c>
      <c r="D82" s="6" t="s">
        <v>18</v>
      </c>
      <c r="E82" s="6" t="s">
        <v>18</v>
      </c>
      <c r="F82" s="13">
        <v>2.7441077441077439</v>
      </c>
      <c r="G82" s="14">
        <v>33</v>
      </c>
      <c r="H82" s="15">
        <v>2.7510822510822512</v>
      </c>
      <c r="I82" s="14">
        <v>33</v>
      </c>
      <c r="J82" s="15">
        <v>2.762626262626263</v>
      </c>
      <c r="K82" s="14">
        <v>33</v>
      </c>
      <c r="L82" s="15">
        <v>2.4646464646464645</v>
      </c>
      <c r="M82" s="14">
        <v>33</v>
      </c>
      <c r="N82" s="15">
        <v>2.3515151515151511</v>
      </c>
      <c r="O82" s="14">
        <v>33</v>
      </c>
      <c r="P82" s="15">
        <v>2.6616161616161609</v>
      </c>
      <c r="Q82" s="14">
        <v>33</v>
      </c>
      <c r="R82" s="15">
        <v>2.6787878787878787</v>
      </c>
      <c r="S82" s="14">
        <v>33</v>
      </c>
      <c r="T82" s="15">
        <v>2.1212121212121211</v>
      </c>
      <c r="U82" s="14">
        <v>33</v>
      </c>
      <c r="V82" s="15">
        <v>1.9393939393939399</v>
      </c>
      <c r="W82" s="14">
        <v>33</v>
      </c>
      <c r="X82" s="15">
        <v>2.6250000000000009</v>
      </c>
      <c r="Y82" s="16">
        <v>33</v>
      </c>
    </row>
    <row r="83" spans="1:25" ht="15" customHeight="1" thickBot="1" x14ac:dyDescent="0.35">
      <c r="A83" s="36" t="str">
        <f t="shared" si="9"/>
        <v>109.ročník</v>
      </c>
      <c r="B83" s="24">
        <v>10</v>
      </c>
      <c r="C83" s="34" t="str">
        <f t="shared" si="11"/>
        <v>ZŠ Klausova 2450</v>
      </c>
      <c r="D83" s="8" t="s">
        <v>19</v>
      </c>
      <c r="E83" s="8" t="s">
        <v>19</v>
      </c>
      <c r="F83" s="19">
        <v>2.7145593869731801</v>
      </c>
      <c r="G83" s="20">
        <v>29</v>
      </c>
      <c r="H83" s="21">
        <v>2.8700738916256152</v>
      </c>
      <c r="I83" s="20">
        <v>29</v>
      </c>
      <c r="J83" s="21">
        <v>2.8160919540229883</v>
      </c>
      <c r="K83" s="20">
        <v>29</v>
      </c>
      <c r="L83" s="21">
        <v>2.5919540229885065</v>
      </c>
      <c r="M83" s="20">
        <v>29</v>
      </c>
      <c r="N83" s="21">
        <v>2.7586206896551722</v>
      </c>
      <c r="O83" s="20">
        <v>29</v>
      </c>
      <c r="P83" s="21">
        <v>2.563218390804598</v>
      </c>
      <c r="Q83" s="20">
        <v>29</v>
      </c>
      <c r="R83" s="21">
        <v>2.8620689655172411</v>
      </c>
      <c r="S83" s="20">
        <v>29</v>
      </c>
      <c r="T83" s="21">
        <v>1.7068965517241377</v>
      </c>
      <c r="U83" s="20">
        <v>29</v>
      </c>
      <c r="V83" s="21">
        <v>1.5172413793103448</v>
      </c>
      <c r="W83" s="20">
        <v>29</v>
      </c>
      <c r="X83" s="21">
        <v>3</v>
      </c>
      <c r="Y83" s="22">
        <v>29</v>
      </c>
    </row>
    <row r="84" spans="1:25" ht="15" thickTop="1" x14ac:dyDescent="0.3">
      <c r="A84">
        <v>1</v>
      </c>
      <c r="B84" s="24">
        <v>2</v>
      </c>
      <c r="C84">
        <v>3</v>
      </c>
      <c r="D84">
        <v>4</v>
      </c>
      <c r="E84">
        <v>5</v>
      </c>
      <c r="F84" s="41">
        <v>6</v>
      </c>
      <c r="G84">
        <v>7</v>
      </c>
      <c r="H84" s="24">
        <v>8</v>
      </c>
      <c r="I84">
        <v>9</v>
      </c>
      <c r="J84">
        <v>10</v>
      </c>
      <c r="K84">
        <v>11</v>
      </c>
      <c r="L84" s="41">
        <v>12</v>
      </c>
      <c r="M84">
        <v>13</v>
      </c>
      <c r="N84" s="24">
        <v>14</v>
      </c>
      <c r="O84">
        <v>15</v>
      </c>
      <c r="P84">
        <v>16</v>
      </c>
      <c r="Q84">
        <v>17</v>
      </c>
      <c r="R84" s="41">
        <v>18</v>
      </c>
      <c r="S84">
        <v>19</v>
      </c>
      <c r="T84" s="24">
        <v>20</v>
      </c>
      <c r="U84">
        <v>21</v>
      </c>
      <c r="V84">
        <v>22</v>
      </c>
      <c r="W84">
        <v>23</v>
      </c>
      <c r="X84" s="41">
        <v>24</v>
      </c>
      <c r="Y84">
        <v>25</v>
      </c>
    </row>
    <row r="86" spans="1:25" ht="15" thickBot="1" x14ac:dyDescent="0.35"/>
    <row r="87" spans="1:25" ht="15" thickTop="1" x14ac:dyDescent="0.3">
      <c r="B87" s="221" t="s">
        <v>77</v>
      </c>
      <c r="C87" s="222"/>
      <c r="D87" s="222"/>
      <c r="E87" s="223"/>
      <c r="F87" s="227" t="s">
        <v>78</v>
      </c>
      <c r="G87" s="217"/>
      <c r="H87" s="217" t="s">
        <v>79</v>
      </c>
      <c r="I87" s="217"/>
      <c r="J87" s="217" t="s">
        <v>80</v>
      </c>
      <c r="K87" s="217"/>
      <c r="L87" s="217" t="s">
        <v>81</v>
      </c>
      <c r="M87" s="217"/>
      <c r="N87" s="217" t="s">
        <v>82</v>
      </c>
      <c r="O87" s="217"/>
      <c r="P87" s="217" t="s">
        <v>83</v>
      </c>
      <c r="Q87" s="217"/>
      <c r="R87" s="217" t="s">
        <v>84</v>
      </c>
      <c r="S87" s="217"/>
      <c r="T87" s="217" t="s">
        <v>85</v>
      </c>
      <c r="U87" s="217"/>
      <c r="V87" s="217" t="s">
        <v>86</v>
      </c>
      <c r="W87" s="220"/>
      <c r="X87" s="49"/>
    </row>
    <row r="88" spans="1:25" ht="15" thickBot="1" x14ac:dyDescent="0.35">
      <c r="B88" s="224"/>
      <c r="C88" s="225"/>
      <c r="D88" s="225"/>
      <c r="E88" s="226"/>
      <c r="F88" s="50" t="s">
        <v>10</v>
      </c>
      <c r="G88" s="51" t="s">
        <v>11</v>
      </c>
      <c r="H88" s="51" t="s">
        <v>10</v>
      </c>
      <c r="I88" s="51" t="s">
        <v>11</v>
      </c>
      <c r="J88" s="51" t="s">
        <v>10</v>
      </c>
      <c r="K88" s="51" t="s">
        <v>11</v>
      </c>
      <c r="L88" s="51" t="s">
        <v>10</v>
      </c>
      <c r="M88" s="51" t="s">
        <v>11</v>
      </c>
      <c r="N88" s="51" t="s">
        <v>10</v>
      </c>
      <c r="O88" s="51" t="s">
        <v>11</v>
      </c>
      <c r="P88" s="51" t="s">
        <v>10</v>
      </c>
      <c r="Q88" s="51" t="s">
        <v>11</v>
      </c>
      <c r="R88" s="51" t="s">
        <v>10</v>
      </c>
      <c r="S88" s="51" t="s">
        <v>11</v>
      </c>
      <c r="T88" s="51" t="s">
        <v>10</v>
      </c>
      <c r="U88" s="51" t="s">
        <v>11</v>
      </c>
      <c r="V88" s="51" t="s">
        <v>10</v>
      </c>
      <c r="W88" s="52" t="s">
        <v>11</v>
      </c>
      <c r="X88" s="49"/>
    </row>
    <row r="89" spans="1:25" ht="23.4" thickTop="1" x14ac:dyDescent="0.3">
      <c r="B89" s="53" t="s">
        <v>58</v>
      </c>
      <c r="C89" s="218" t="s">
        <v>58</v>
      </c>
      <c r="D89" s="218"/>
      <c r="E89" s="219"/>
      <c r="F89" s="54">
        <v>2.9531757381076935</v>
      </c>
      <c r="G89" s="55">
        <v>1007</v>
      </c>
      <c r="H89" s="56">
        <v>2.9271085050935777</v>
      </c>
      <c r="I89" s="55">
        <v>1007</v>
      </c>
      <c r="J89" s="56">
        <v>3.0303420546441484</v>
      </c>
      <c r="K89" s="55">
        <v>1007</v>
      </c>
      <c r="L89" s="56">
        <v>2.1989645958583828</v>
      </c>
      <c r="M89" s="55">
        <v>1007</v>
      </c>
      <c r="N89" s="56">
        <v>2.5160827494160829</v>
      </c>
      <c r="O89" s="55">
        <v>1007</v>
      </c>
      <c r="P89" s="56">
        <v>2.9843323343323345</v>
      </c>
      <c r="Q89" s="55">
        <v>1007</v>
      </c>
      <c r="R89" s="56">
        <v>2.478006872852236</v>
      </c>
      <c r="S89" s="55">
        <v>1007</v>
      </c>
      <c r="T89" s="56">
        <v>1.9835526315789467</v>
      </c>
      <c r="U89" s="55">
        <v>1007</v>
      </c>
      <c r="V89" s="56">
        <v>2.6814268142681383</v>
      </c>
      <c r="W89" s="57">
        <v>1007</v>
      </c>
      <c r="X89" s="49"/>
    </row>
    <row r="90" spans="1:25" ht="22.8" customHeight="1" x14ac:dyDescent="0.3">
      <c r="A90" s="36" t="str">
        <f>CONCATENATE(B90,E90)</f>
        <v>1Celá škola</v>
      </c>
      <c r="B90" s="24">
        <v>1</v>
      </c>
      <c r="C90" s="66" t="s">
        <v>14</v>
      </c>
      <c r="D90" s="58" t="s">
        <v>58</v>
      </c>
      <c r="E90" s="59" t="s">
        <v>58</v>
      </c>
      <c r="F90" s="60">
        <v>2.9304234706103869</v>
      </c>
      <c r="G90" s="61">
        <v>107</v>
      </c>
      <c r="H90" s="62">
        <v>2.9836671117044942</v>
      </c>
      <c r="I90" s="61">
        <v>107</v>
      </c>
      <c r="J90" s="62">
        <v>3.0233095305525208</v>
      </c>
      <c r="K90" s="61">
        <v>107</v>
      </c>
      <c r="L90" s="62">
        <v>2.270716510903426</v>
      </c>
      <c r="M90" s="61">
        <v>107</v>
      </c>
      <c r="N90" s="62">
        <v>2.5738095238095235</v>
      </c>
      <c r="O90" s="61">
        <v>107</v>
      </c>
      <c r="P90" s="62">
        <v>2.9174528301886804</v>
      </c>
      <c r="Q90" s="61">
        <v>107</v>
      </c>
      <c r="R90" s="62">
        <v>2.4928571428571429</v>
      </c>
      <c r="S90" s="61">
        <v>107</v>
      </c>
      <c r="T90" s="62">
        <v>2.0736842105263151</v>
      </c>
      <c r="U90" s="61">
        <v>107</v>
      </c>
      <c r="V90" s="62">
        <v>2.6391752577319587</v>
      </c>
      <c r="W90" s="63">
        <v>107</v>
      </c>
      <c r="X90" s="49"/>
    </row>
    <row r="91" spans="1:25" x14ac:dyDescent="0.3">
      <c r="A91" s="36" t="str">
        <f t="shared" ref="A91:A154" si="12">CONCATENATE(B91,E91)</f>
        <v>1Otec</v>
      </c>
      <c r="B91" s="24">
        <v>1</v>
      </c>
      <c r="C91" s="66"/>
      <c r="D91" s="216" t="s">
        <v>88</v>
      </c>
      <c r="E91" s="59" t="s">
        <v>75</v>
      </c>
      <c r="F91" s="60">
        <v>2.9326765962795376</v>
      </c>
      <c r="G91" s="61">
        <v>24</v>
      </c>
      <c r="H91" s="62">
        <v>3.0813492063492061</v>
      </c>
      <c r="I91" s="61">
        <v>24</v>
      </c>
      <c r="J91" s="62">
        <v>3.0163194444444441</v>
      </c>
      <c r="K91" s="61">
        <v>24</v>
      </c>
      <c r="L91" s="62">
        <v>2.0368055555555555</v>
      </c>
      <c r="M91" s="61">
        <v>24</v>
      </c>
      <c r="N91" s="62">
        <v>2.5449275362318837</v>
      </c>
      <c r="O91" s="61">
        <v>24</v>
      </c>
      <c r="P91" s="62">
        <v>2.991304347826087</v>
      </c>
      <c r="Q91" s="61">
        <v>24</v>
      </c>
      <c r="R91" s="62">
        <v>2.5265151515151518</v>
      </c>
      <c r="S91" s="61">
        <v>24</v>
      </c>
      <c r="T91" s="62">
        <v>2.4285714285714288</v>
      </c>
      <c r="U91" s="61">
        <v>24</v>
      </c>
      <c r="V91" s="62">
        <v>2.6666666666666665</v>
      </c>
      <c r="W91" s="63">
        <v>24</v>
      </c>
      <c r="X91" s="49"/>
    </row>
    <row r="92" spans="1:25" x14ac:dyDescent="0.3">
      <c r="A92" s="36" t="str">
        <f t="shared" si="12"/>
        <v>1Matka</v>
      </c>
      <c r="B92" s="24">
        <v>1</v>
      </c>
      <c r="C92" s="66"/>
      <c r="D92" s="216"/>
      <c r="E92" s="59" t="s">
        <v>76</v>
      </c>
      <c r="F92" s="60">
        <v>2.9297719643928013</v>
      </c>
      <c r="G92" s="61">
        <v>83</v>
      </c>
      <c r="H92" s="62">
        <v>2.9554216867469876</v>
      </c>
      <c r="I92" s="61">
        <v>83</v>
      </c>
      <c r="J92" s="62">
        <v>3.0253307602705188</v>
      </c>
      <c r="K92" s="61">
        <v>83</v>
      </c>
      <c r="L92" s="62">
        <v>2.3383534136546182</v>
      </c>
      <c r="M92" s="61">
        <v>83</v>
      </c>
      <c r="N92" s="62">
        <v>2.5819105691056907</v>
      </c>
      <c r="O92" s="61">
        <v>83</v>
      </c>
      <c r="P92" s="62">
        <v>2.8969879518072283</v>
      </c>
      <c r="Q92" s="61">
        <v>83</v>
      </c>
      <c r="R92" s="62">
        <v>2.4839357429718878</v>
      </c>
      <c r="S92" s="61">
        <v>83</v>
      </c>
      <c r="T92" s="62">
        <v>1.972972972972973</v>
      </c>
      <c r="U92" s="61">
        <v>83</v>
      </c>
      <c r="V92" s="62">
        <v>2.6315789473684204</v>
      </c>
      <c r="W92" s="63">
        <v>83</v>
      </c>
      <c r="X92" s="49"/>
    </row>
    <row r="93" spans="1:25" x14ac:dyDescent="0.3">
      <c r="A93" s="36" t="str">
        <f t="shared" si="12"/>
        <v>15. ročník</v>
      </c>
      <c r="B93" s="24">
        <v>1</v>
      </c>
      <c r="C93" s="66"/>
      <c r="D93" s="216" t="s">
        <v>89</v>
      </c>
      <c r="E93" s="59" t="s">
        <v>15</v>
      </c>
      <c r="F93" s="60">
        <v>2.9481316495382992</v>
      </c>
      <c r="G93" s="61">
        <v>23</v>
      </c>
      <c r="H93" s="62">
        <v>2.8164078674948239</v>
      </c>
      <c r="I93" s="61">
        <v>23</v>
      </c>
      <c r="J93" s="62">
        <v>3.1232981993851565</v>
      </c>
      <c r="K93" s="61">
        <v>23</v>
      </c>
      <c r="L93" s="62">
        <v>2.0565217391304351</v>
      </c>
      <c r="M93" s="61">
        <v>23</v>
      </c>
      <c r="N93" s="62">
        <v>2.4956521739130433</v>
      </c>
      <c r="O93" s="61">
        <v>23</v>
      </c>
      <c r="P93" s="62">
        <v>2.928260869565217</v>
      </c>
      <c r="Q93" s="61">
        <v>23</v>
      </c>
      <c r="R93" s="62">
        <v>2.5181159420289849</v>
      </c>
      <c r="S93" s="61">
        <v>23</v>
      </c>
      <c r="T93" s="62">
        <v>2.0476190476190474</v>
      </c>
      <c r="U93" s="61">
        <v>23</v>
      </c>
      <c r="V93" s="62">
        <v>2.6363636363636367</v>
      </c>
      <c r="W93" s="63">
        <v>23</v>
      </c>
      <c r="X93" s="49"/>
    </row>
    <row r="94" spans="1:25" x14ac:dyDescent="0.3">
      <c r="A94" s="36" t="str">
        <f t="shared" si="12"/>
        <v>16.ročník</v>
      </c>
      <c r="B94" s="24">
        <v>1</v>
      </c>
      <c r="C94" s="66"/>
      <c r="D94" s="216"/>
      <c r="E94" s="59" t="s">
        <v>16</v>
      </c>
      <c r="F94" s="60">
        <v>3.1285316955771503</v>
      </c>
      <c r="G94" s="61">
        <v>22</v>
      </c>
      <c r="H94" s="62">
        <v>3.1326839826839823</v>
      </c>
      <c r="I94" s="61">
        <v>22</v>
      </c>
      <c r="J94" s="62">
        <v>3.2119605142332412</v>
      </c>
      <c r="K94" s="61">
        <v>22</v>
      </c>
      <c r="L94" s="62">
        <v>2.0431818181818184</v>
      </c>
      <c r="M94" s="61">
        <v>22</v>
      </c>
      <c r="N94" s="62">
        <v>2.874603174603175</v>
      </c>
      <c r="O94" s="61">
        <v>22</v>
      </c>
      <c r="P94" s="62">
        <v>3.1571428571428566</v>
      </c>
      <c r="Q94" s="61">
        <v>22</v>
      </c>
      <c r="R94" s="62">
        <v>2.5416666666666665</v>
      </c>
      <c r="S94" s="61">
        <v>22</v>
      </c>
      <c r="T94" s="62">
        <v>2</v>
      </c>
      <c r="U94" s="61">
        <v>22</v>
      </c>
      <c r="V94" s="62">
        <v>2.789473684210527</v>
      </c>
      <c r="W94" s="63">
        <v>22</v>
      </c>
      <c r="X94" s="49"/>
    </row>
    <row r="95" spans="1:25" x14ac:dyDescent="0.3">
      <c r="A95" s="36" t="str">
        <f t="shared" si="12"/>
        <v>17.ročník</v>
      </c>
      <c r="B95" s="24">
        <v>1</v>
      </c>
      <c r="C95" s="66"/>
      <c r="D95" s="216"/>
      <c r="E95" s="59" t="s">
        <v>17</v>
      </c>
      <c r="F95" s="60">
        <v>2.9942520034431799</v>
      </c>
      <c r="G95" s="61">
        <v>24</v>
      </c>
      <c r="H95" s="62">
        <v>2.9832341269841272</v>
      </c>
      <c r="I95" s="61">
        <v>24</v>
      </c>
      <c r="J95" s="62">
        <v>3.1248917748917751</v>
      </c>
      <c r="K95" s="61">
        <v>24</v>
      </c>
      <c r="L95" s="62">
        <v>2.3277777777777775</v>
      </c>
      <c r="M95" s="61">
        <v>24</v>
      </c>
      <c r="N95" s="62">
        <v>2.586231884057971</v>
      </c>
      <c r="O95" s="61">
        <v>24</v>
      </c>
      <c r="P95" s="62">
        <v>2.8979166666666667</v>
      </c>
      <c r="Q95" s="61">
        <v>24</v>
      </c>
      <c r="R95" s="62">
        <v>2.4618055555555558</v>
      </c>
      <c r="S95" s="61">
        <v>24</v>
      </c>
      <c r="T95" s="62">
        <v>2.0476190476190474</v>
      </c>
      <c r="U95" s="61">
        <v>24</v>
      </c>
      <c r="V95" s="62">
        <v>2.6363636363636362</v>
      </c>
      <c r="W95" s="63">
        <v>24</v>
      </c>
      <c r="X95" s="49"/>
    </row>
    <row r="96" spans="1:25" x14ac:dyDescent="0.3">
      <c r="A96" s="36" t="str">
        <f t="shared" si="12"/>
        <v>18.ročník</v>
      </c>
      <c r="B96" s="24">
        <v>1</v>
      </c>
      <c r="C96" s="66"/>
      <c r="D96" s="216"/>
      <c r="E96" s="59" t="s">
        <v>18</v>
      </c>
      <c r="F96" s="60">
        <v>2.7375561121884653</v>
      </c>
      <c r="G96" s="61">
        <v>18</v>
      </c>
      <c r="H96" s="62">
        <v>2.9080687830687832</v>
      </c>
      <c r="I96" s="61">
        <v>18</v>
      </c>
      <c r="J96" s="62">
        <v>2.7568181818181818</v>
      </c>
      <c r="K96" s="61">
        <v>18</v>
      </c>
      <c r="L96" s="62">
        <v>2.5324074074074074</v>
      </c>
      <c r="M96" s="61">
        <v>18</v>
      </c>
      <c r="N96" s="62">
        <v>2.5194444444444444</v>
      </c>
      <c r="O96" s="61">
        <v>18</v>
      </c>
      <c r="P96" s="62">
        <v>2.8185185185185189</v>
      </c>
      <c r="Q96" s="61">
        <v>18</v>
      </c>
      <c r="R96" s="62">
        <v>2.4722222222222223</v>
      </c>
      <c r="S96" s="61">
        <v>18</v>
      </c>
      <c r="T96" s="62">
        <v>2.2777777777777777</v>
      </c>
      <c r="U96" s="61">
        <v>18</v>
      </c>
      <c r="V96" s="62">
        <v>2.8235294117647061</v>
      </c>
      <c r="W96" s="63">
        <v>18</v>
      </c>
      <c r="X96" s="49"/>
    </row>
    <row r="97" spans="1:24" x14ac:dyDescent="0.3">
      <c r="A97" s="36" t="str">
        <f t="shared" si="12"/>
        <v>19.ročník</v>
      </c>
      <c r="B97" s="24">
        <v>1</v>
      </c>
      <c r="C97" s="66"/>
      <c r="D97" s="216"/>
      <c r="E97" s="59" t="s">
        <v>19</v>
      </c>
      <c r="F97" s="60">
        <v>2.7891264005602245</v>
      </c>
      <c r="G97" s="61">
        <v>20</v>
      </c>
      <c r="H97" s="62">
        <v>3.080654761904762</v>
      </c>
      <c r="I97" s="61">
        <v>20</v>
      </c>
      <c r="J97" s="62">
        <v>2.8187499999999996</v>
      </c>
      <c r="K97" s="61">
        <v>20</v>
      </c>
      <c r="L97" s="62">
        <v>2.4633333333333334</v>
      </c>
      <c r="M97" s="61">
        <v>20</v>
      </c>
      <c r="N97" s="62">
        <v>2.3824999999999998</v>
      </c>
      <c r="O97" s="61">
        <v>20</v>
      </c>
      <c r="P97" s="62">
        <v>2.7658333333333331</v>
      </c>
      <c r="Q97" s="61">
        <v>20</v>
      </c>
      <c r="R97" s="62">
        <v>2.4629629629629637</v>
      </c>
      <c r="S97" s="61">
        <v>20</v>
      </c>
      <c r="T97" s="62">
        <v>2</v>
      </c>
      <c r="U97" s="61">
        <v>20</v>
      </c>
      <c r="V97" s="62">
        <v>2.2941176470588234</v>
      </c>
      <c r="W97" s="63">
        <v>20</v>
      </c>
      <c r="X97" s="49"/>
    </row>
    <row r="98" spans="1:24" ht="22.8" x14ac:dyDescent="0.3">
      <c r="A98" s="36" t="str">
        <f t="shared" si="12"/>
        <v>2Celá škola</v>
      </c>
      <c r="B98" s="24">
        <v>2</v>
      </c>
      <c r="C98" s="66" t="s">
        <v>20</v>
      </c>
      <c r="D98" s="58" t="s">
        <v>58</v>
      </c>
      <c r="E98" s="59" t="s">
        <v>58</v>
      </c>
      <c r="F98" s="60">
        <v>2.9125244283157445</v>
      </c>
      <c r="G98" s="61">
        <v>189</v>
      </c>
      <c r="H98" s="62">
        <v>2.7465545477450237</v>
      </c>
      <c r="I98" s="61">
        <v>189</v>
      </c>
      <c r="J98" s="62">
        <v>3.0073381204333605</v>
      </c>
      <c r="K98" s="61">
        <v>189</v>
      </c>
      <c r="L98" s="62">
        <v>2.2239858906525565</v>
      </c>
      <c r="M98" s="61">
        <v>189</v>
      </c>
      <c r="N98" s="62">
        <v>2.5539682539682524</v>
      </c>
      <c r="O98" s="61">
        <v>189</v>
      </c>
      <c r="P98" s="62">
        <v>3.0025573192239858</v>
      </c>
      <c r="Q98" s="61">
        <v>189</v>
      </c>
      <c r="R98" s="62">
        <v>2.4320652173913038</v>
      </c>
      <c r="S98" s="61">
        <v>189</v>
      </c>
      <c r="T98" s="62">
        <v>1.9942857142857136</v>
      </c>
      <c r="U98" s="61">
        <v>189</v>
      </c>
      <c r="V98" s="62">
        <v>2.5430463576158946</v>
      </c>
      <c r="W98" s="63">
        <v>189</v>
      </c>
      <c r="X98" s="49"/>
    </row>
    <row r="99" spans="1:24" x14ac:dyDescent="0.3">
      <c r="A99" s="36" t="str">
        <f t="shared" si="12"/>
        <v>2Otec</v>
      </c>
      <c r="B99" s="24">
        <v>2</v>
      </c>
      <c r="C99" s="66"/>
      <c r="D99" s="216" t="s">
        <v>88</v>
      </c>
      <c r="E99" s="59" t="s">
        <v>75</v>
      </c>
      <c r="F99" s="60">
        <v>2.9506615116909236</v>
      </c>
      <c r="G99" s="61">
        <v>33</v>
      </c>
      <c r="H99" s="62">
        <v>2.8347041847041847</v>
      </c>
      <c r="I99" s="61">
        <v>33</v>
      </c>
      <c r="J99" s="62">
        <v>3.0564858542131264</v>
      </c>
      <c r="K99" s="61">
        <v>33</v>
      </c>
      <c r="L99" s="62">
        <v>2.1550505050505051</v>
      </c>
      <c r="M99" s="61">
        <v>33</v>
      </c>
      <c r="N99" s="62">
        <v>2.668181818181818</v>
      </c>
      <c r="O99" s="61">
        <v>33</v>
      </c>
      <c r="P99" s="62">
        <v>3.0510101010101005</v>
      </c>
      <c r="Q99" s="61">
        <v>33</v>
      </c>
      <c r="R99" s="62">
        <v>2.446236559139785</v>
      </c>
      <c r="S99" s="61">
        <v>33</v>
      </c>
      <c r="T99" s="62">
        <v>2</v>
      </c>
      <c r="U99" s="61">
        <v>33</v>
      </c>
      <c r="V99" s="62">
        <v>2.6923076923076921</v>
      </c>
      <c r="W99" s="63">
        <v>33</v>
      </c>
      <c r="X99" s="49"/>
    </row>
    <row r="100" spans="1:24" x14ac:dyDescent="0.3">
      <c r="A100" s="36" t="str">
        <f t="shared" si="12"/>
        <v>2Matka</v>
      </c>
      <c r="B100" s="24">
        <v>2</v>
      </c>
      <c r="C100" s="66"/>
      <c r="D100" s="216"/>
      <c r="E100" s="59" t="s">
        <v>76</v>
      </c>
      <c r="F100" s="60">
        <v>2.9049158305325276</v>
      </c>
      <c r="G100" s="61">
        <v>155</v>
      </c>
      <c r="H100" s="62">
        <v>2.7270737327188939</v>
      </c>
      <c r="I100" s="61">
        <v>155</v>
      </c>
      <c r="J100" s="62">
        <v>2.9961153004701373</v>
      </c>
      <c r="K100" s="61">
        <v>155</v>
      </c>
      <c r="L100" s="62">
        <v>2.2368817204301075</v>
      </c>
      <c r="M100" s="61">
        <v>155</v>
      </c>
      <c r="N100" s="62">
        <v>2.5332258064516129</v>
      </c>
      <c r="O100" s="61">
        <v>155</v>
      </c>
      <c r="P100" s="62">
        <v>2.997096774193547</v>
      </c>
      <c r="Q100" s="61">
        <v>155</v>
      </c>
      <c r="R100" s="62">
        <v>2.4221491228070176</v>
      </c>
      <c r="S100" s="61">
        <v>155</v>
      </c>
      <c r="T100" s="62">
        <v>1.9862068965517243</v>
      </c>
      <c r="U100" s="61">
        <v>155</v>
      </c>
      <c r="V100" s="62">
        <v>2.5161290322580632</v>
      </c>
      <c r="W100" s="63">
        <v>155</v>
      </c>
      <c r="X100" s="49"/>
    </row>
    <row r="101" spans="1:24" x14ac:dyDescent="0.3">
      <c r="A101" s="36" t="str">
        <f t="shared" si="12"/>
        <v>25. ročník</v>
      </c>
      <c r="B101" s="24">
        <v>2</v>
      </c>
      <c r="C101" s="66"/>
      <c r="D101" s="216" t="s">
        <v>89</v>
      </c>
      <c r="E101" s="59" t="s">
        <v>15</v>
      </c>
      <c r="F101" s="60">
        <v>3.0418941803069592</v>
      </c>
      <c r="G101" s="61">
        <v>29</v>
      </c>
      <c r="H101" s="62">
        <v>2.8457307060755332</v>
      </c>
      <c r="I101" s="61">
        <v>29</v>
      </c>
      <c r="J101" s="62">
        <v>3.1828432104294171</v>
      </c>
      <c r="K101" s="61">
        <v>29</v>
      </c>
      <c r="L101" s="62">
        <v>2.1879310344827587</v>
      </c>
      <c r="M101" s="61">
        <v>29</v>
      </c>
      <c r="N101" s="62">
        <v>2.5994252873563219</v>
      </c>
      <c r="O101" s="61">
        <v>29</v>
      </c>
      <c r="P101" s="62">
        <v>3.1195402298850574</v>
      </c>
      <c r="Q101" s="61">
        <v>29</v>
      </c>
      <c r="R101" s="62">
        <v>2.3928571428571428</v>
      </c>
      <c r="S101" s="61">
        <v>29</v>
      </c>
      <c r="T101" s="62">
        <v>2.1111111111111112</v>
      </c>
      <c r="U101" s="61">
        <v>29</v>
      </c>
      <c r="V101" s="62">
        <v>2.7</v>
      </c>
      <c r="W101" s="63">
        <v>29</v>
      </c>
      <c r="X101" s="49"/>
    </row>
    <row r="102" spans="1:24" x14ac:dyDescent="0.3">
      <c r="A102" s="36" t="str">
        <f t="shared" si="12"/>
        <v>26.ročník</v>
      </c>
      <c r="B102" s="24">
        <v>2</v>
      </c>
      <c r="C102" s="66"/>
      <c r="D102" s="216"/>
      <c r="E102" s="59" t="s">
        <v>16</v>
      </c>
      <c r="F102" s="60">
        <v>2.9489396632778977</v>
      </c>
      <c r="G102" s="61">
        <v>38</v>
      </c>
      <c r="H102" s="62">
        <v>2.6820175438596485</v>
      </c>
      <c r="I102" s="61">
        <v>38</v>
      </c>
      <c r="J102" s="62">
        <v>3.1255620110883267</v>
      </c>
      <c r="K102" s="61">
        <v>38</v>
      </c>
      <c r="L102" s="62">
        <v>2.0710526315789473</v>
      </c>
      <c r="M102" s="61">
        <v>38</v>
      </c>
      <c r="N102" s="62">
        <v>2.4828947368421055</v>
      </c>
      <c r="O102" s="61">
        <v>38</v>
      </c>
      <c r="P102" s="62">
        <v>2.9359649122807019</v>
      </c>
      <c r="Q102" s="61">
        <v>38</v>
      </c>
      <c r="R102" s="62">
        <v>2.4451754385964901</v>
      </c>
      <c r="S102" s="61">
        <v>38</v>
      </c>
      <c r="T102" s="62">
        <v>1.8235294117647058</v>
      </c>
      <c r="U102" s="61">
        <v>38</v>
      </c>
      <c r="V102" s="62">
        <v>2.8749999999999996</v>
      </c>
      <c r="W102" s="63">
        <v>38</v>
      </c>
      <c r="X102" s="49"/>
    </row>
    <row r="103" spans="1:24" x14ac:dyDescent="0.3">
      <c r="A103" s="36" t="str">
        <f t="shared" si="12"/>
        <v>27.ročník</v>
      </c>
      <c r="B103" s="24">
        <v>2</v>
      </c>
      <c r="C103" s="66"/>
      <c r="D103" s="216"/>
      <c r="E103" s="59" t="s">
        <v>17</v>
      </c>
      <c r="F103" s="60">
        <v>2.8821167473175384</v>
      </c>
      <c r="G103" s="61">
        <v>52</v>
      </c>
      <c r="H103" s="62">
        <v>2.7065934065934063</v>
      </c>
      <c r="I103" s="61">
        <v>52</v>
      </c>
      <c r="J103" s="62">
        <v>2.9482635420135419</v>
      </c>
      <c r="K103" s="61">
        <v>52</v>
      </c>
      <c r="L103" s="62">
        <v>2.3653846153846159</v>
      </c>
      <c r="M103" s="61">
        <v>52</v>
      </c>
      <c r="N103" s="62">
        <v>2.5669871794871795</v>
      </c>
      <c r="O103" s="61">
        <v>52</v>
      </c>
      <c r="P103" s="62">
        <v>2.9772435897435896</v>
      </c>
      <c r="Q103" s="61">
        <v>52</v>
      </c>
      <c r="R103" s="62">
        <v>2.4</v>
      </c>
      <c r="S103" s="61">
        <v>52</v>
      </c>
      <c r="T103" s="62">
        <v>2.0624999999999996</v>
      </c>
      <c r="U103" s="61">
        <v>52</v>
      </c>
      <c r="V103" s="62">
        <v>2.3714285714285719</v>
      </c>
      <c r="W103" s="63">
        <v>52</v>
      </c>
      <c r="X103" s="49"/>
    </row>
    <row r="104" spans="1:24" x14ac:dyDescent="0.3">
      <c r="A104" s="36" t="str">
        <f t="shared" si="12"/>
        <v>28.ročník</v>
      </c>
      <c r="B104" s="24">
        <v>2</v>
      </c>
      <c r="C104" s="66"/>
      <c r="D104" s="216"/>
      <c r="E104" s="59" t="s">
        <v>18</v>
      </c>
      <c r="F104" s="60">
        <v>2.878220731126039</v>
      </c>
      <c r="G104" s="61">
        <v>41</v>
      </c>
      <c r="H104" s="62">
        <v>2.7442799070847852</v>
      </c>
      <c r="I104" s="61">
        <v>41</v>
      </c>
      <c r="J104" s="62">
        <v>2.9204263893288287</v>
      </c>
      <c r="K104" s="61">
        <v>41</v>
      </c>
      <c r="L104" s="62">
        <v>2.2146341463414636</v>
      </c>
      <c r="M104" s="61">
        <v>41</v>
      </c>
      <c r="N104" s="62">
        <v>2.5869918699186996</v>
      </c>
      <c r="O104" s="61">
        <v>41</v>
      </c>
      <c r="P104" s="62">
        <v>2.969512195121951</v>
      </c>
      <c r="Q104" s="61">
        <v>41</v>
      </c>
      <c r="R104" s="62">
        <v>2.530487804878049</v>
      </c>
      <c r="S104" s="61">
        <v>41</v>
      </c>
      <c r="T104" s="62">
        <v>1.925</v>
      </c>
      <c r="U104" s="61">
        <v>41</v>
      </c>
      <c r="V104" s="62">
        <v>2.324324324324325</v>
      </c>
      <c r="W104" s="63">
        <v>41</v>
      </c>
      <c r="X104" s="49"/>
    </row>
    <row r="105" spans="1:24" x14ac:dyDescent="0.3">
      <c r="A105" s="36" t="str">
        <f t="shared" si="12"/>
        <v>29.ročník</v>
      </c>
      <c r="B105" s="24">
        <v>2</v>
      </c>
      <c r="C105" s="66"/>
      <c r="D105" s="216"/>
      <c r="E105" s="59" t="s">
        <v>19</v>
      </c>
      <c r="F105" s="60">
        <v>2.8384606097080742</v>
      </c>
      <c r="G105" s="61">
        <v>29</v>
      </c>
      <c r="H105" s="62">
        <v>2.8068144499178986</v>
      </c>
      <c r="I105" s="61">
        <v>29</v>
      </c>
      <c r="J105" s="62">
        <v>2.9057210031347966</v>
      </c>
      <c r="K105" s="61">
        <v>29</v>
      </c>
      <c r="L105" s="62">
        <v>2.2201149425287361</v>
      </c>
      <c r="M105" s="61">
        <v>29</v>
      </c>
      <c r="N105" s="62">
        <v>2.5316091954022992</v>
      </c>
      <c r="O105" s="61">
        <v>29</v>
      </c>
      <c r="P105" s="62">
        <v>3.0649425287356324</v>
      </c>
      <c r="Q105" s="61">
        <v>29</v>
      </c>
      <c r="R105" s="62">
        <v>2.3641975308641978</v>
      </c>
      <c r="S105" s="61">
        <v>29</v>
      </c>
      <c r="T105" s="62">
        <v>2.0769230769230762</v>
      </c>
      <c r="U105" s="61">
        <v>29</v>
      </c>
      <c r="V105" s="62">
        <v>2.5555555555555554</v>
      </c>
      <c r="W105" s="63">
        <v>29</v>
      </c>
      <c r="X105" s="49"/>
    </row>
    <row r="106" spans="1:24" ht="22.8" x14ac:dyDescent="0.3">
      <c r="A106" s="36" t="str">
        <f t="shared" si="12"/>
        <v>3Celá škola</v>
      </c>
      <c r="B106" s="24">
        <v>3</v>
      </c>
      <c r="C106" s="66" t="s">
        <v>21</v>
      </c>
      <c r="D106" s="58" t="s">
        <v>58</v>
      </c>
      <c r="E106" s="59" t="s">
        <v>58</v>
      </c>
      <c r="F106" s="60">
        <v>2.8347037101433714</v>
      </c>
      <c r="G106" s="61">
        <v>97</v>
      </c>
      <c r="H106" s="62">
        <v>2.830093274423171</v>
      </c>
      <c r="I106" s="61">
        <v>97</v>
      </c>
      <c r="J106" s="62">
        <v>2.9038194909328925</v>
      </c>
      <c r="K106" s="61">
        <v>97</v>
      </c>
      <c r="L106" s="62">
        <v>2.3680701754385964</v>
      </c>
      <c r="M106" s="61">
        <v>97</v>
      </c>
      <c r="N106" s="62">
        <v>2.4284210526315788</v>
      </c>
      <c r="O106" s="61">
        <v>97</v>
      </c>
      <c r="P106" s="62">
        <v>3.0000000000000009</v>
      </c>
      <c r="Q106" s="61">
        <v>97</v>
      </c>
      <c r="R106" s="62">
        <v>2.4680851063829783</v>
      </c>
      <c r="S106" s="61">
        <v>97</v>
      </c>
      <c r="T106" s="62">
        <v>2.2068965517241375</v>
      </c>
      <c r="U106" s="61">
        <v>97</v>
      </c>
      <c r="V106" s="62">
        <v>2.5952380952380949</v>
      </c>
      <c r="W106" s="63">
        <v>97</v>
      </c>
      <c r="X106" s="49"/>
    </row>
    <row r="107" spans="1:24" x14ac:dyDescent="0.3">
      <c r="A107" s="36" t="str">
        <f t="shared" si="12"/>
        <v>3Otec</v>
      </c>
      <c r="B107" s="24">
        <v>3</v>
      </c>
      <c r="C107" s="66"/>
      <c r="D107" s="216" t="s">
        <v>88</v>
      </c>
      <c r="E107" s="59" t="s">
        <v>75</v>
      </c>
      <c r="F107" s="60">
        <v>2.9075369200934813</v>
      </c>
      <c r="G107" s="61">
        <v>13</v>
      </c>
      <c r="H107" s="62">
        <v>2.9809523809523815</v>
      </c>
      <c r="I107" s="61">
        <v>13</v>
      </c>
      <c r="J107" s="62">
        <v>2.9543206793206793</v>
      </c>
      <c r="K107" s="61">
        <v>13</v>
      </c>
      <c r="L107" s="62">
        <v>2.4652777777777777</v>
      </c>
      <c r="M107" s="61">
        <v>13</v>
      </c>
      <c r="N107" s="62">
        <v>2.5402777777777779</v>
      </c>
      <c r="O107" s="61">
        <v>13</v>
      </c>
      <c r="P107" s="62">
        <v>3.1384615384615384</v>
      </c>
      <c r="Q107" s="61">
        <v>13</v>
      </c>
      <c r="R107" s="62">
        <v>2.6597222222222223</v>
      </c>
      <c r="S107" s="61">
        <v>13</v>
      </c>
      <c r="T107" s="62">
        <v>2</v>
      </c>
      <c r="U107" s="61">
        <v>13</v>
      </c>
      <c r="V107" s="62">
        <v>2.6153846153846154</v>
      </c>
      <c r="W107" s="63">
        <v>13</v>
      </c>
      <c r="X107" s="49"/>
    </row>
    <row r="108" spans="1:24" x14ac:dyDescent="0.3">
      <c r="A108" s="36" t="str">
        <f t="shared" si="12"/>
        <v>3Matka</v>
      </c>
      <c r="B108" s="24">
        <v>3</v>
      </c>
      <c r="C108" s="66"/>
      <c r="D108" s="216"/>
      <c r="E108" s="59" t="s">
        <v>76</v>
      </c>
      <c r="F108" s="60">
        <v>2.8342133553508475</v>
      </c>
      <c r="G108" s="61">
        <v>83</v>
      </c>
      <c r="H108" s="62">
        <v>2.8140562248995984</v>
      </c>
      <c r="I108" s="61">
        <v>83</v>
      </c>
      <c r="J108" s="62">
        <v>2.9041216815313216</v>
      </c>
      <c r="K108" s="61">
        <v>83</v>
      </c>
      <c r="L108" s="62">
        <v>2.3400406504065043</v>
      </c>
      <c r="M108" s="61">
        <v>83</v>
      </c>
      <c r="N108" s="62">
        <v>2.4197154471544717</v>
      </c>
      <c r="O108" s="61">
        <v>83</v>
      </c>
      <c r="P108" s="62">
        <v>2.9804878048780492</v>
      </c>
      <c r="Q108" s="61">
        <v>83</v>
      </c>
      <c r="R108" s="62">
        <v>2.4423868312757202</v>
      </c>
      <c r="S108" s="61">
        <v>83</v>
      </c>
      <c r="T108" s="62">
        <v>2.2368421052631584</v>
      </c>
      <c r="U108" s="61">
        <v>83</v>
      </c>
      <c r="V108" s="62">
        <v>2.6</v>
      </c>
      <c r="W108" s="63">
        <v>83</v>
      </c>
      <c r="X108" s="49"/>
    </row>
    <row r="109" spans="1:24" x14ac:dyDescent="0.3">
      <c r="A109" s="36" t="str">
        <f t="shared" si="12"/>
        <v>35. ročník</v>
      </c>
      <c r="B109" s="24">
        <v>3</v>
      </c>
      <c r="C109" s="66"/>
      <c r="D109" s="216" t="s">
        <v>89</v>
      </c>
      <c r="E109" s="59" t="s">
        <v>15</v>
      </c>
      <c r="F109" s="60">
        <v>2.8251475506590595</v>
      </c>
      <c r="G109" s="61">
        <v>23</v>
      </c>
      <c r="H109" s="62">
        <v>2.9738612836438927</v>
      </c>
      <c r="I109" s="61">
        <v>23</v>
      </c>
      <c r="J109" s="62">
        <v>2.8132207164815863</v>
      </c>
      <c r="K109" s="61">
        <v>23</v>
      </c>
      <c r="L109" s="62">
        <v>2.4000000000000004</v>
      </c>
      <c r="M109" s="61">
        <v>23</v>
      </c>
      <c r="N109" s="62">
        <v>2.5282608695652176</v>
      </c>
      <c r="O109" s="61">
        <v>23</v>
      </c>
      <c r="P109" s="62">
        <v>2.9978260869565219</v>
      </c>
      <c r="Q109" s="61">
        <v>23</v>
      </c>
      <c r="R109" s="62">
        <v>2.560606060606061</v>
      </c>
      <c r="S109" s="61">
        <v>23</v>
      </c>
      <c r="T109" s="62">
        <v>2.4285714285714279</v>
      </c>
      <c r="U109" s="61">
        <v>23</v>
      </c>
      <c r="V109" s="62">
        <v>2.7619047619047623</v>
      </c>
      <c r="W109" s="63">
        <v>23</v>
      </c>
      <c r="X109" s="49"/>
    </row>
    <row r="110" spans="1:24" x14ac:dyDescent="0.3">
      <c r="A110" s="36" t="str">
        <f t="shared" si="12"/>
        <v>36.ročník</v>
      </c>
      <c r="B110" s="24">
        <v>3</v>
      </c>
      <c r="C110" s="66"/>
      <c r="D110" s="216"/>
      <c r="E110" s="59" t="s">
        <v>16</v>
      </c>
      <c r="F110" s="60">
        <v>2.8106341824479077</v>
      </c>
      <c r="G110" s="61">
        <v>27</v>
      </c>
      <c r="H110" s="62">
        <v>2.7864638447971783</v>
      </c>
      <c r="I110" s="61">
        <v>27</v>
      </c>
      <c r="J110" s="62">
        <v>2.8704091176313402</v>
      </c>
      <c r="K110" s="61">
        <v>27</v>
      </c>
      <c r="L110" s="62">
        <v>2.393827160493827</v>
      </c>
      <c r="M110" s="61">
        <v>27</v>
      </c>
      <c r="N110" s="62">
        <v>2.2679012345679017</v>
      </c>
      <c r="O110" s="61">
        <v>27</v>
      </c>
      <c r="P110" s="62">
        <v>2.9685897435897433</v>
      </c>
      <c r="Q110" s="61">
        <v>27</v>
      </c>
      <c r="R110" s="62">
        <v>2.5308641975308648</v>
      </c>
      <c r="S110" s="61">
        <v>27</v>
      </c>
      <c r="T110" s="62">
        <v>2.4799999999999995</v>
      </c>
      <c r="U110" s="61">
        <v>27</v>
      </c>
      <c r="V110" s="62">
        <v>2.727272727272728</v>
      </c>
      <c r="W110" s="63">
        <v>27</v>
      </c>
      <c r="X110" s="49"/>
    </row>
    <row r="111" spans="1:24" x14ac:dyDescent="0.3">
      <c r="A111" s="36" t="str">
        <f t="shared" si="12"/>
        <v>37.ročník</v>
      </c>
      <c r="B111" s="24">
        <v>3</v>
      </c>
      <c r="C111" s="66"/>
      <c r="D111" s="216"/>
      <c r="E111" s="59" t="s">
        <v>17</v>
      </c>
      <c r="F111" s="60">
        <v>2.8448456608750727</v>
      </c>
      <c r="G111" s="61">
        <v>15</v>
      </c>
      <c r="H111" s="62">
        <v>2.8483333333333332</v>
      </c>
      <c r="I111" s="61">
        <v>15</v>
      </c>
      <c r="J111" s="62">
        <v>2.9690115440115434</v>
      </c>
      <c r="K111" s="61">
        <v>15</v>
      </c>
      <c r="L111" s="62">
        <v>2.358974358974359</v>
      </c>
      <c r="M111" s="61">
        <v>15</v>
      </c>
      <c r="N111" s="62">
        <v>2.532142857142857</v>
      </c>
      <c r="O111" s="61">
        <v>15</v>
      </c>
      <c r="P111" s="62">
        <v>2.9066666666666663</v>
      </c>
      <c r="Q111" s="61">
        <v>15</v>
      </c>
      <c r="R111" s="62">
        <v>2.4761904761904763</v>
      </c>
      <c r="S111" s="61">
        <v>15</v>
      </c>
      <c r="T111" s="62">
        <v>1.9230769230769229</v>
      </c>
      <c r="U111" s="61">
        <v>15</v>
      </c>
      <c r="V111" s="62">
        <v>2.5714285714285707</v>
      </c>
      <c r="W111" s="63">
        <v>15</v>
      </c>
      <c r="X111" s="49"/>
    </row>
    <row r="112" spans="1:24" x14ac:dyDescent="0.3">
      <c r="A112" s="36" t="str">
        <f t="shared" si="12"/>
        <v>38.ročník</v>
      </c>
      <c r="B112" s="24">
        <v>3</v>
      </c>
      <c r="C112" s="66"/>
      <c r="D112" s="216"/>
      <c r="E112" s="59" t="s">
        <v>18</v>
      </c>
      <c r="F112" s="60">
        <v>2.9188045410471877</v>
      </c>
      <c r="G112" s="61">
        <v>16</v>
      </c>
      <c r="H112" s="62">
        <v>2.7526041666666665</v>
      </c>
      <c r="I112" s="61">
        <v>16</v>
      </c>
      <c r="J112" s="62">
        <v>3.1024531024531026</v>
      </c>
      <c r="K112" s="61">
        <v>16</v>
      </c>
      <c r="L112" s="62">
        <v>2.1208333333333327</v>
      </c>
      <c r="M112" s="61">
        <v>16</v>
      </c>
      <c r="N112" s="62">
        <v>2.5322222222222219</v>
      </c>
      <c r="O112" s="61">
        <v>16</v>
      </c>
      <c r="P112" s="62">
        <v>3.1791666666666663</v>
      </c>
      <c r="Q112" s="61">
        <v>16</v>
      </c>
      <c r="R112" s="62">
        <v>2.182291666666667</v>
      </c>
      <c r="S112" s="61">
        <v>16</v>
      </c>
      <c r="T112" s="62">
        <v>1.6153846153846154</v>
      </c>
      <c r="U112" s="61">
        <v>16</v>
      </c>
      <c r="V112" s="62">
        <v>2.2666666666666666</v>
      </c>
      <c r="W112" s="63">
        <v>16</v>
      </c>
      <c r="X112" s="49"/>
    </row>
    <row r="113" spans="1:24" x14ac:dyDescent="0.3">
      <c r="A113" s="36" t="str">
        <f t="shared" si="12"/>
        <v>39.ročník</v>
      </c>
      <c r="B113" s="24">
        <v>3</v>
      </c>
      <c r="C113" s="66"/>
      <c r="D113" s="216"/>
      <c r="E113" s="59" t="s">
        <v>19</v>
      </c>
      <c r="F113" s="60">
        <v>2.795449107673373</v>
      </c>
      <c r="G113" s="61">
        <v>16</v>
      </c>
      <c r="H113" s="62">
        <v>2.7574404761904763</v>
      </c>
      <c r="I113" s="61">
        <v>16</v>
      </c>
      <c r="J113" s="62">
        <v>2.8306840728715725</v>
      </c>
      <c r="K113" s="61">
        <v>16</v>
      </c>
      <c r="L113" s="62">
        <v>2.5333333333333337</v>
      </c>
      <c r="M113" s="61">
        <v>16</v>
      </c>
      <c r="N113" s="62">
        <v>2.3677083333333329</v>
      </c>
      <c r="O113" s="61">
        <v>16</v>
      </c>
      <c r="P113" s="62">
        <v>2.9624999999999999</v>
      </c>
      <c r="Q113" s="61">
        <v>16</v>
      </c>
      <c r="R113" s="62">
        <v>2.5166666666666671</v>
      </c>
      <c r="S113" s="61">
        <v>16</v>
      </c>
      <c r="T113" s="62">
        <v>2.2000000000000002</v>
      </c>
      <c r="U113" s="61">
        <v>16</v>
      </c>
      <c r="V113" s="62">
        <v>2.5</v>
      </c>
      <c r="W113" s="63">
        <v>16</v>
      </c>
      <c r="X113" s="49"/>
    </row>
    <row r="114" spans="1:24" ht="22.8" x14ac:dyDescent="0.3">
      <c r="A114" s="36" t="str">
        <f t="shared" si="12"/>
        <v>4Celá škola</v>
      </c>
      <c r="B114" s="24">
        <v>4</v>
      </c>
      <c r="C114" s="66" t="s">
        <v>22</v>
      </c>
      <c r="D114" s="58" t="s">
        <v>58</v>
      </c>
      <c r="E114" s="59" t="s">
        <v>58</v>
      </c>
      <c r="F114" s="60">
        <v>3.456714750677599</v>
      </c>
      <c r="G114" s="61">
        <v>38</v>
      </c>
      <c r="H114" s="62">
        <v>3.3753446115288219</v>
      </c>
      <c r="I114" s="61">
        <v>38</v>
      </c>
      <c r="J114" s="62">
        <v>3.4818893825472768</v>
      </c>
      <c r="K114" s="61">
        <v>38</v>
      </c>
      <c r="L114" s="62">
        <v>1.6640350877192982</v>
      </c>
      <c r="M114" s="61">
        <v>38</v>
      </c>
      <c r="N114" s="62">
        <v>2.8192982456140347</v>
      </c>
      <c r="O114" s="61">
        <v>38</v>
      </c>
      <c r="P114" s="62">
        <v>3.2671052631578941</v>
      </c>
      <c r="Q114" s="61">
        <v>38</v>
      </c>
      <c r="R114" s="62">
        <v>2.371621621621621</v>
      </c>
      <c r="S114" s="61">
        <v>38</v>
      </c>
      <c r="T114" s="62">
        <v>1.4857142857142853</v>
      </c>
      <c r="U114" s="61">
        <v>38</v>
      </c>
      <c r="V114" s="62">
        <v>3</v>
      </c>
      <c r="W114" s="63">
        <v>38</v>
      </c>
      <c r="X114" s="49"/>
    </row>
    <row r="115" spans="1:24" x14ac:dyDescent="0.3">
      <c r="A115" s="36" t="str">
        <f t="shared" si="12"/>
        <v>4Otec</v>
      </c>
      <c r="B115" s="24">
        <v>4</v>
      </c>
      <c r="C115" s="66"/>
      <c r="D115" s="216" t="s">
        <v>88</v>
      </c>
      <c r="E115" s="59" t="s">
        <v>75</v>
      </c>
      <c r="F115" s="60">
        <v>3.3936507936507936</v>
      </c>
      <c r="G115" s="61">
        <v>3</v>
      </c>
      <c r="H115" s="62">
        <v>3.2242063492063493</v>
      </c>
      <c r="I115" s="61">
        <v>3</v>
      </c>
      <c r="J115" s="62">
        <v>3.404040404040404</v>
      </c>
      <c r="K115" s="61">
        <v>3</v>
      </c>
      <c r="L115" s="62">
        <v>1.6500000000000001</v>
      </c>
      <c r="M115" s="61">
        <v>3</v>
      </c>
      <c r="N115" s="62">
        <v>2.5833333333333335</v>
      </c>
      <c r="O115" s="61">
        <v>3</v>
      </c>
      <c r="P115" s="62">
        <v>3</v>
      </c>
      <c r="Q115" s="61">
        <v>3</v>
      </c>
      <c r="R115" s="62">
        <v>2.625</v>
      </c>
      <c r="S115" s="61">
        <v>3</v>
      </c>
      <c r="T115" s="62">
        <v>1.6666666666666667</v>
      </c>
      <c r="U115" s="61">
        <v>3</v>
      </c>
      <c r="V115" s="64"/>
      <c r="W115" s="63">
        <v>3</v>
      </c>
      <c r="X115" s="49"/>
    </row>
    <row r="116" spans="1:24" x14ac:dyDescent="0.3">
      <c r="A116" s="36" t="str">
        <f t="shared" si="12"/>
        <v>4Matka</v>
      </c>
      <c r="B116" s="24">
        <v>4</v>
      </c>
      <c r="C116" s="66"/>
      <c r="D116" s="216"/>
      <c r="E116" s="59" t="s">
        <v>76</v>
      </c>
      <c r="F116" s="60">
        <v>3.4621202327084681</v>
      </c>
      <c r="G116" s="61">
        <v>35</v>
      </c>
      <c r="H116" s="62">
        <v>3.3882993197278908</v>
      </c>
      <c r="I116" s="61">
        <v>35</v>
      </c>
      <c r="J116" s="62">
        <v>3.4885621521335803</v>
      </c>
      <c r="K116" s="61">
        <v>35</v>
      </c>
      <c r="L116" s="62">
        <v>1.6652380952380954</v>
      </c>
      <c r="M116" s="61">
        <v>35</v>
      </c>
      <c r="N116" s="62">
        <v>2.8395238095238096</v>
      </c>
      <c r="O116" s="61">
        <v>35</v>
      </c>
      <c r="P116" s="62">
        <v>3.2900000000000005</v>
      </c>
      <c r="Q116" s="61">
        <v>35</v>
      </c>
      <c r="R116" s="62">
        <v>2.3571428571428572</v>
      </c>
      <c r="S116" s="61">
        <v>35</v>
      </c>
      <c r="T116" s="62">
        <v>1.4687499999999996</v>
      </c>
      <c r="U116" s="61">
        <v>35</v>
      </c>
      <c r="V116" s="62">
        <v>3</v>
      </c>
      <c r="W116" s="63">
        <v>35</v>
      </c>
      <c r="X116" s="49"/>
    </row>
    <row r="117" spans="1:24" x14ac:dyDescent="0.3">
      <c r="A117" s="36" t="str">
        <f t="shared" si="12"/>
        <v>45. ročník</v>
      </c>
      <c r="B117" s="24">
        <v>4</v>
      </c>
      <c r="C117" s="66"/>
      <c r="D117" s="216" t="s">
        <v>89</v>
      </c>
      <c r="E117" s="59" t="s">
        <v>15</v>
      </c>
      <c r="F117" s="60">
        <v>3.456714750677599</v>
      </c>
      <c r="G117" s="61">
        <v>38</v>
      </c>
      <c r="H117" s="62">
        <v>3.3753446115288219</v>
      </c>
      <c r="I117" s="61">
        <v>38</v>
      </c>
      <c r="J117" s="62">
        <v>3.4818893825472768</v>
      </c>
      <c r="K117" s="61">
        <v>38</v>
      </c>
      <c r="L117" s="62">
        <v>1.6640350877192982</v>
      </c>
      <c r="M117" s="61">
        <v>38</v>
      </c>
      <c r="N117" s="62">
        <v>2.8192982456140347</v>
      </c>
      <c r="O117" s="61">
        <v>38</v>
      </c>
      <c r="P117" s="62">
        <v>3.2671052631578941</v>
      </c>
      <c r="Q117" s="61">
        <v>38</v>
      </c>
      <c r="R117" s="62">
        <v>2.371621621621621</v>
      </c>
      <c r="S117" s="61">
        <v>38</v>
      </c>
      <c r="T117" s="62">
        <v>1.4857142857142853</v>
      </c>
      <c r="U117" s="61">
        <v>38</v>
      </c>
      <c r="V117" s="62">
        <v>3</v>
      </c>
      <c r="W117" s="63">
        <v>38</v>
      </c>
      <c r="X117" s="49"/>
    </row>
    <row r="118" spans="1:24" x14ac:dyDescent="0.3">
      <c r="A118" s="36" t="str">
        <f t="shared" si="12"/>
        <v>46.ročník</v>
      </c>
      <c r="B118" s="24">
        <v>4</v>
      </c>
      <c r="C118" s="66"/>
      <c r="D118" s="216"/>
      <c r="E118" s="59" t="s">
        <v>16</v>
      </c>
      <c r="F118" s="65"/>
      <c r="G118" s="61">
        <v>0</v>
      </c>
      <c r="H118" s="64"/>
      <c r="I118" s="61">
        <v>0</v>
      </c>
      <c r="J118" s="64"/>
      <c r="K118" s="61">
        <v>0</v>
      </c>
      <c r="L118" s="64"/>
      <c r="M118" s="61">
        <v>0</v>
      </c>
      <c r="N118" s="64"/>
      <c r="O118" s="61">
        <v>0</v>
      </c>
      <c r="P118" s="64"/>
      <c r="Q118" s="61">
        <v>0</v>
      </c>
      <c r="R118" s="64"/>
      <c r="S118" s="61">
        <v>0</v>
      </c>
      <c r="T118" s="64"/>
      <c r="U118" s="61">
        <v>0</v>
      </c>
      <c r="V118" s="64"/>
      <c r="W118" s="63">
        <v>0</v>
      </c>
      <c r="X118" s="49"/>
    </row>
    <row r="119" spans="1:24" x14ac:dyDescent="0.3">
      <c r="A119" s="36" t="str">
        <f t="shared" si="12"/>
        <v>47.ročník</v>
      </c>
      <c r="B119" s="24">
        <v>4</v>
      </c>
      <c r="C119" s="66"/>
      <c r="D119" s="216"/>
      <c r="E119" s="59" t="s">
        <v>17</v>
      </c>
      <c r="F119" s="65"/>
      <c r="G119" s="61">
        <v>0</v>
      </c>
      <c r="H119" s="64"/>
      <c r="I119" s="61">
        <v>0</v>
      </c>
      <c r="J119" s="64"/>
      <c r="K119" s="61">
        <v>0</v>
      </c>
      <c r="L119" s="64"/>
      <c r="M119" s="61">
        <v>0</v>
      </c>
      <c r="N119" s="64"/>
      <c r="O119" s="61">
        <v>0</v>
      </c>
      <c r="P119" s="64"/>
      <c r="Q119" s="61">
        <v>0</v>
      </c>
      <c r="R119" s="64"/>
      <c r="S119" s="61">
        <v>0</v>
      </c>
      <c r="T119" s="64"/>
      <c r="U119" s="61">
        <v>0</v>
      </c>
      <c r="V119" s="64"/>
      <c r="W119" s="63">
        <v>0</v>
      </c>
      <c r="X119" s="49"/>
    </row>
    <row r="120" spans="1:24" x14ac:dyDescent="0.3">
      <c r="A120" s="36" t="str">
        <f t="shared" si="12"/>
        <v>48.ročník</v>
      </c>
      <c r="B120" s="24">
        <v>4</v>
      </c>
      <c r="C120" s="66"/>
      <c r="D120" s="216"/>
      <c r="E120" s="59" t="s">
        <v>18</v>
      </c>
      <c r="F120" s="65"/>
      <c r="G120" s="61">
        <v>0</v>
      </c>
      <c r="H120" s="64"/>
      <c r="I120" s="61">
        <v>0</v>
      </c>
      <c r="J120" s="64"/>
      <c r="K120" s="61">
        <v>0</v>
      </c>
      <c r="L120" s="64"/>
      <c r="M120" s="61">
        <v>0</v>
      </c>
      <c r="N120" s="64"/>
      <c r="O120" s="61">
        <v>0</v>
      </c>
      <c r="P120" s="64"/>
      <c r="Q120" s="61">
        <v>0</v>
      </c>
      <c r="R120" s="64"/>
      <c r="S120" s="61">
        <v>0</v>
      </c>
      <c r="T120" s="64"/>
      <c r="U120" s="61">
        <v>0</v>
      </c>
      <c r="V120" s="64"/>
      <c r="W120" s="63">
        <v>0</v>
      </c>
      <c r="X120" s="49"/>
    </row>
    <row r="121" spans="1:24" x14ac:dyDescent="0.3">
      <c r="A121" s="36" t="str">
        <f t="shared" si="12"/>
        <v>49.ročník</v>
      </c>
      <c r="B121" s="24">
        <v>4</v>
      </c>
      <c r="C121" s="66"/>
      <c r="D121" s="216"/>
      <c r="E121" s="59" t="s">
        <v>19</v>
      </c>
      <c r="F121" s="65"/>
      <c r="G121" s="61">
        <v>0</v>
      </c>
      <c r="H121" s="64"/>
      <c r="I121" s="61">
        <v>0</v>
      </c>
      <c r="J121" s="64"/>
      <c r="K121" s="61">
        <v>0</v>
      </c>
      <c r="L121" s="64"/>
      <c r="M121" s="61">
        <v>0</v>
      </c>
      <c r="N121" s="64"/>
      <c r="O121" s="61">
        <v>0</v>
      </c>
      <c r="P121" s="64"/>
      <c r="Q121" s="61">
        <v>0</v>
      </c>
      <c r="R121" s="64"/>
      <c r="S121" s="61">
        <v>0</v>
      </c>
      <c r="T121" s="64"/>
      <c r="U121" s="61">
        <v>0</v>
      </c>
      <c r="V121" s="64"/>
      <c r="W121" s="63">
        <v>0</v>
      </c>
      <c r="X121" s="49"/>
    </row>
    <row r="122" spans="1:24" ht="22.8" x14ac:dyDescent="0.3">
      <c r="A122" s="36" t="str">
        <f t="shared" si="12"/>
        <v>5Celá škola</v>
      </c>
      <c r="B122" s="24">
        <v>5</v>
      </c>
      <c r="C122" s="66" t="s">
        <v>23</v>
      </c>
      <c r="D122" s="58" t="s">
        <v>58</v>
      </c>
      <c r="E122" s="59" t="s">
        <v>58</v>
      </c>
      <c r="F122" s="60">
        <v>2.9981750165573695</v>
      </c>
      <c r="G122" s="61">
        <v>37</v>
      </c>
      <c r="H122" s="62">
        <v>2.8767052767052768</v>
      </c>
      <c r="I122" s="61">
        <v>37</v>
      </c>
      <c r="J122" s="62">
        <v>3.1523819273819278</v>
      </c>
      <c r="K122" s="61">
        <v>37</v>
      </c>
      <c r="L122" s="62">
        <v>2.045045045045045</v>
      </c>
      <c r="M122" s="61">
        <v>37</v>
      </c>
      <c r="N122" s="62">
        <v>2.6445945945945941</v>
      </c>
      <c r="O122" s="61">
        <v>37</v>
      </c>
      <c r="P122" s="62">
        <v>3.003153153153153</v>
      </c>
      <c r="Q122" s="61">
        <v>37</v>
      </c>
      <c r="R122" s="62">
        <v>2.4583333333333326</v>
      </c>
      <c r="S122" s="61">
        <v>37</v>
      </c>
      <c r="T122" s="62">
        <v>1.8285714285714285</v>
      </c>
      <c r="U122" s="61">
        <v>37</v>
      </c>
      <c r="V122" s="62">
        <v>2.8055555555555549</v>
      </c>
      <c r="W122" s="63">
        <v>37</v>
      </c>
      <c r="X122" s="49"/>
    </row>
    <row r="123" spans="1:24" x14ac:dyDescent="0.3">
      <c r="A123" s="36" t="str">
        <f t="shared" si="12"/>
        <v>5Otec</v>
      </c>
      <c r="B123" s="24">
        <v>5</v>
      </c>
      <c r="C123" s="66"/>
      <c r="D123" s="216" t="s">
        <v>88</v>
      </c>
      <c r="E123" s="59" t="s">
        <v>75</v>
      </c>
      <c r="F123" s="60">
        <v>3.1355792316926774</v>
      </c>
      <c r="G123" s="61">
        <v>7</v>
      </c>
      <c r="H123" s="62">
        <v>3.1811224489795915</v>
      </c>
      <c r="I123" s="61">
        <v>7</v>
      </c>
      <c r="J123" s="62">
        <v>3.2</v>
      </c>
      <c r="K123" s="61">
        <v>7</v>
      </c>
      <c r="L123" s="62">
        <v>1.6547619047619049</v>
      </c>
      <c r="M123" s="61">
        <v>7</v>
      </c>
      <c r="N123" s="62">
        <v>2.7071428571428569</v>
      </c>
      <c r="O123" s="61">
        <v>7</v>
      </c>
      <c r="P123" s="62">
        <v>2.8785714285714286</v>
      </c>
      <c r="Q123" s="61">
        <v>7</v>
      </c>
      <c r="R123" s="62">
        <v>2.4523809523809526</v>
      </c>
      <c r="S123" s="61">
        <v>7</v>
      </c>
      <c r="T123" s="62">
        <v>2</v>
      </c>
      <c r="U123" s="61">
        <v>7</v>
      </c>
      <c r="V123" s="62">
        <v>2.4285714285714288</v>
      </c>
      <c r="W123" s="63">
        <v>7</v>
      </c>
      <c r="X123" s="49"/>
    </row>
    <row r="124" spans="1:24" x14ac:dyDescent="0.3">
      <c r="A124" s="36" t="str">
        <f t="shared" si="12"/>
        <v>5Matka</v>
      </c>
      <c r="B124" s="24">
        <v>5</v>
      </c>
      <c r="C124" s="66"/>
      <c r="D124" s="216"/>
      <c r="E124" s="59" t="s">
        <v>76</v>
      </c>
      <c r="F124" s="60">
        <v>2.9661140330257982</v>
      </c>
      <c r="G124" s="61">
        <v>30</v>
      </c>
      <c r="H124" s="62">
        <v>2.8056746031746029</v>
      </c>
      <c r="I124" s="61">
        <v>30</v>
      </c>
      <c r="J124" s="62">
        <v>3.1412710437710443</v>
      </c>
      <c r="K124" s="61">
        <v>30</v>
      </c>
      <c r="L124" s="62">
        <v>2.1361111111111115</v>
      </c>
      <c r="M124" s="61">
        <v>30</v>
      </c>
      <c r="N124" s="62">
        <v>2.6300000000000003</v>
      </c>
      <c r="O124" s="61">
        <v>30</v>
      </c>
      <c r="P124" s="62">
        <v>3.0322222222222219</v>
      </c>
      <c r="Q124" s="61">
        <v>30</v>
      </c>
      <c r="R124" s="62">
        <v>2.4598765432098775</v>
      </c>
      <c r="S124" s="61">
        <v>30</v>
      </c>
      <c r="T124" s="62">
        <v>1.7857142857142856</v>
      </c>
      <c r="U124" s="61">
        <v>30</v>
      </c>
      <c r="V124" s="62">
        <v>2.896551724137931</v>
      </c>
      <c r="W124" s="63">
        <v>30</v>
      </c>
      <c r="X124" s="49"/>
    </row>
    <row r="125" spans="1:24" x14ac:dyDescent="0.3">
      <c r="A125" s="36" t="str">
        <f t="shared" si="12"/>
        <v>55. ročník</v>
      </c>
      <c r="B125" s="24">
        <v>5</v>
      </c>
      <c r="C125" s="66"/>
      <c r="D125" s="216" t="s">
        <v>89</v>
      </c>
      <c r="E125" s="59" t="s">
        <v>15</v>
      </c>
      <c r="F125" s="60">
        <v>3.1126306291747468</v>
      </c>
      <c r="G125" s="61">
        <v>14</v>
      </c>
      <c r="H125" s="62">
        <v>3.1088435374149657</v>
      </c>
      <c r="I125" s="61">
        <v>14</v>
      </c>
      <c r="J125" s="62">
        <v>3.1356060606060612</v>
      </c>
      <c r="K125" s="61">
        <v>14</v>
      </c>
      <c r="L125" s="62">
        <v>1.9857142857142858</v>
      </c>
      <c r="M125" s="61">
        <v>14</v>
      </c>
      <c r="N125" s="62">
        <v>2.785714285714286</v>
      </c>
      <c r="O125" s="61">
        <v>14</v>
      </c>
      <c r="P125" s="62">
        <v>3.1202380952380953</v>
      </c>
      <c r="Q125" s="61">
        <v>14</v>
      </c>
      <c r="R125" s="62">
        <v>2.6538461538461537</v>
      </c>
      <c r="S125" s="61">
        <v>14</v>
      </c>
      <c r="T125" s="62">
        <v>1.9285714285714284</v>
      </c>
      <c r="U125" s="61">
        <v>14</v>
      </c>
      <c r="V125" s="62">
        <v>3</v>
      </c>
      <c r="W125" s="63">
        <v>14</v>
      </c>
      <c r="X125" s="49"/>
    </row>
    <row r="126" spans="1:24" x14ac:dyDescent="0.3">
      <c r="A126" s="36" t="str">
        <f t="shared" si="12"/>
        <v>56.ročník</v>
      </c>
      <c r="B126" s="24">
        <v>5</v>
      </c>
      <c r="C126" s="66"/>
      <c r="D126" s="216"/>
      <c r="E126" s="59" t="s">
        <v>16</v>
      </c>
      <c r="F126" s="60">
        <v>3.0095238095238099</v>
      </c>
      <c r="G126" s="61">
        <v>7</v>
      </c>
      <c r="H126" s="62">
        <v>2.8025510204081634</v>
      </c>
      <c r="I126" s="61">
        <v>7</v>
      </c>
      <c r="J126" s="62">
        <v>3.3265151515151516</v>
      </c>
      <c r="K126" s="61">
        <v>7</v>
      </c>
      <c r="L126" s="62">
        <v>1.6309523809523807</v>
      </c>
      <c r="M126" s="61">
        <v>7</v>
      </c>
      <c r="N126" s="62">
        <v>2.7952380952380951</v>
      </c>
      <c r="O126" s="61">
        <v>7</v>
      </c>
      <c r="P126" s="62">
        <v>3.1095238095238096</v>
      </c>
      <c r="Q126" s="61">
        <v>7</v>
      </c>
      <c r="R126" s="62">
        <v>2.2222222222222223</v>
      </c>
      <c r="S126" s="61">
        <v>7</v>
      </c>
      <c r="T126" s="62">
        <v>1.8571428571428572</v>
      </c>
      <c r="U126" s="61">
        <v>7</v>
      </c>
      <c r="V126" s="62">
        <v>2.8571428571428572</v>
      </c>
      <c r="W126" s="63">
        <v>7</v>
      </c>
      <c r="X126" s="49"/>
    </row>
    <row r="127" spans="1:24" x14ac:dyDescent="0.3">
      <c r="A127" s="36" t="str">
        <f t="shared" si="12"/>
        <v>57.ročník</v>
      </c>
      <c r="B127" s="24">
        <v>5</v>
      </c>
      <c r="C127" s="66"/>
      <c r="D127" s="216"/>
      <c r="E127" s="59" t="s">
        <v>17</v>
      </c>
      <c r="F127" s="60">
        <v>3.0654952890247009</v>
      </c>
      <c r="G127" s="61">
        <v>6</v>
      </c>
      <c r="H127" s="62">
        <v>2.8773809523809524</v>
      </c>
      <c r="I127" s="61">
        <v>6</v>
      </c>
      <c r="J127" s="62">
        <v>3.2598905723905722</v>
      </c>
      <c r="K127" s="61">
        <v>6</v>
      </c>
      <c r="L127" s="62">
        <v>2.125</v>
      </c>
      <c r="M127" s="61">
        <v>6</v>
      </c>
      <c r="N127" s="62">
        <v>2.916666666666667</v>
      </c>
      <c r="O127" s="61">
        <v>6</v>
      </c>
      <c r="P127" s="62">
        <v>3.1</v>
      </c>
      <c r="Q127" s="61">
        <v>6</v>
      </c>
      <c r="R127" s="62">
        <v>2.458333333333333</v>
      </c>
      <c r="S127" s="61">
        <v>6</v>
      </c>
      <c r="T127" s="62">
        <v>1.3333333333333333</v>
      </c>
      <c r="U127" s="61">
        <v>6</v>
      </c>
      <c r="V127" s="62">
        <v>2.8</v>
      </c>
      <c r="W127" s="63">
        <v>6</v>
      </c>
      <c r="X127" s="49"/>
    </row>
    <row r="128" spans="1:24" x14ac:dyDescent="0.3">
      <c r="A128" s="36" t="str">
        <f t="shared" si="12"/>
        <v>58.ročník</v>
      </c>
      <c r="B128" s="24">
        <v>5</v>
      </c>
      <c r="C128" s="66"/>
      <c r="D128" s="216"/>
      <c r="E128" s="59" t="s">
        <v>18</v>
      </c>
      <c r="F128" s="60">
        <v>2.8514311974789917</v>
      </c>
      <c r="G128" s="61">
        <v>8</v>
      </c>
      <c r="H128" s="62">
        <v>2.7651785714285713</v>
      </c>
      <c r="I128" s="61">
        <v>8</v>
      </c>
      <c r="J128" s="62">
        <v>3.0027462121212123</v>
      </c>
      <c r="K128" s="61">
        <v>8</v>
      </c>
      <c r="L128" s="62">
        <v>2.3583333333333334</v>
      </c>
      <c r="M128" s="61">
        <v>8</v>
      </c>
      <c r="N128" s="62">
        <v>2.2354166666666666</v>
      </c>
      <c r="O128" s="61">
        <v>8</v>
      </c>
      <c r="P128" s="62">
        <v>2.8458333333333332</v>
      </c>
      <c r="Q128" s="61">
        <v>8</v>
      </c>
      <c r="R128" s="62">
        <v>2.1785714285714284</v>
      </c>
      <c r="S128" s="61">
        <v>8</v>
      </c>
      <c r="T128" s="62">
        <v>2</v>
      </c>
      <c r="U128" s="61">
        <v>8</v>
      </c>
      <c r="V128" s="62">
        <v>2.375</v>
      </c>
      <c r="W128" s="63">
        <v>8</v>
      </c>
      <c r="X128" s="49"/>
    </row>
    <row r="129" spans="1:24" x14ac:dyDescent="0.3">
      <c r="A129" s="36" t="str">
        <f t="shared" si="12"/>
        <v>59.ročník</v>
      </c>
      <c r="B129" s="24">
        <v>5</v>
      </c>
      <c r="C129" s="66"/>
      <c r="D129" s="216"/>
      <c r="E129" s="59" t="s">
        <v>19</v>
      </c>
      <c r="F129" s="60">
        <v>2.5422794117647056</v>
      </c>
      <c r="G129" s="61">
        <v>2</v>
      </c>
      <c r="H129" s="62">
        <v>1.9553571428571428</v>
      </c>
      <c r="I129" s="61">
        <v>2</v>
      </c>
      <c r="J129" s="62">
        <v>2.9363636363636365</v>
      </c>
      <c r="K129" s="61">
        <v>2</v>
      </c>
      <c r="L129" s="62">
        <v>2.4166666666666665</v>
      </c>
      <c r="M129" s="61">
        <v>2</v>
      </c>
      <c r="N129" s="62">
        <v>1.95</v>
      </c>
      <c r="O129" s="61">
        <v>2</v>
      </c>
      <c r="P129" s="62">
        <v>2.15</v>
      </c>
      <c r="Q129" s="61">
        <v>2</v>
      </c>
      <c r="R129" s="62">
        <v>2.875</v>
      </c>
      <c r="S129" s="61">
        <v>2</v>
      </c>
      <c r="T129" s="62">
        <v>2</v>
      </c>
      <c r="U129" s="61">
        <v>2</v>
      </c>
      <c r="V129" s="62">
        <v>3</v>
      </c>
      <c r="W129" s="63">
        <v>2</v>
      </c>
      <c r="X129" s="49"/>
    </row>
    <row r="130" spans="1:24" ht="22.8" x14ac:dyDescent="0.3">
      <c r="A130" s="36" t="str">
        <f t="shared" si="12"/>
        <v>6Celá škola</v>
      </c>
      <c r="B130" s="24">
        <v>6</v>
      </c>
      <c r="C130" s="66" t="s">
        <v>24</v>
      </c>
      <c r="D130" s="58" t="s">
        <v>58</v>
      </c>
      <c r="E130" s="59" t="s">
        <v>58</v>
      </c>
      <c r="F130" s="60">
        <v>2.8826252012626568</v>
      </c>
      <c r="G130" s="61">
        <v>147</v>
      </c>
      <c r="H130" s="62">
        <v>2.9077421444768383</v>
      </c>
      <c r="I130" s="61">
        <v>147</v>
      </c>
      <c r="J130" s="62">
        <v>3.000492780084616</v>
      </c>
      <c r="K130" s="61">
        <v>147</v>
      </c>
      <c r="L130" s="62">
        <v>2.2452873563218403</v>
      </c>
      <c r="M130" s="61">
        <v>147</v>
      </c>
      <c r="N130" s="62">
        <v>2.471428571428572</v>
      </c>
      <c r="O130" s="61">
        <v>147</v>
      </c>
      <c r="P130" s="62">
        <v>2.9590702947845804</v>
      </c>
      <c r="Q130" s="61">
        <v>147</v>
      </c>
      <c r="R130" s="62">
        <v>2.5425407925407915</v>
      </c>
      <c r="S130" s="61">
        <v>147</v>
      </c>
      <c r="T130" s="62">
        <v>1.9927007299270079</v>
      </c>
      <c r="U130" s="61">
        <v>147</v>
      </c>
      <c r="V130" s="62">
        <v>2.6791044776119395</v>
      </c>
      <c r="W130" s="63">
        <v>147</v>
      </c>
      <c r="X130" s="49"/>
    </row>
    <row r="131" spans="1:24" x14ac:dyDescent="0.3">
      <c r="A131" s="36" t="str">
        <f t="shared" si="12"/>
        <v>6Otec</v>
      </c>
      <c r="B131" s="24">
        <v>6</v>
      </c>
      <c r="C131" s="66"/>
      <c r="D131" s="216" t="s">
        <v>88</v>
      </c>
      <c r="E131" s="59" t="s">
        <v>75</v>
      </c>
      <c r="F131" s="60">
        <v>2.9398143872933784</v>
      </c>
      <c r="G131" s="61">
        <v>21</v>
      </c>
      <c r="H131" s="62">
        <v>2.9399092970521541</v>
      </c>
      <c r="I131" s="61">
        <v>21</v>
      </c>
      <c r="J131" s="62">
        <v>3.0498522641379791</v>
      </c>
      <c r="K131" s="61">
        <v>21</v>
      </c>
      <c r="L131" s="62">
        <v>2.1468253968253972</v>
      </c>
      <c r="M131" s="61">
        <v>21</v>
      </c>
      <c r="N131" s="62">
        <v>2.6650793650793649</v>
      </c>
      <c r="O131" s="61">
        <v>21</v>
      </c>
      <c r="P131" s="62">
        <v>3.1579365079365074</v>
      </c>
      <c r="Q131" s="61">
        <v>21</v>
      </c>
      <c r="R131" s="62">
        <v>2.6666666666666665</v>
      </c>
      <c r="S131" s="61">
        <v>21</v>
      </c>
      <c r="T131" s="62">
        <v>1.7619047619047616</v>
      </c>
      <c r="U131" s="61">
        <v>21</v>
      </c>
      <c r="V131" s="62">
        <v>2.9000000000000004</v>
      </c>
      <c r="W131" s="63">
        <v>21</v>
      </c>
      <c r="X131" s="49"/>
    </row>
    <row r="132" spans="1:24" x14ac:dyDescent="0.3">
      <c r="A132" s="36" t="str">
        <f t="shared" si="12"/>
        <v>6Matka</v>
      </c>
      <c r="B132" s="24">
        <v>6</v>
      </c>
      <c r="C132" s="66"/>
      <c r="D132" s="216"/>
      <c r="E132" s="59" t="s">
        <v>76</v>
      </c>
      <c r="F132" s="60">
        <v>2.8730936702575369</v>
      </c>
      <c r="G132" s="61">
        <v>126</v>
      </c>
      <c r="H132" s="62">
        <v>2.9023809523809527</v>
      </c>
      <c r="I132" s="61">
        <v>126</v>
      </c>
      <c r="J132" s="62">
        <v>2.9922661994090567</v>
      </c>
      <c r="K132" s="61">
        <v>126</v>
      </c>
      <c r="L132" s="62">
        <v>2.2619623655913976</v>
      </c>
      <c r="M132" s="61">
        <v>126</v>
      </c>
      <c r="N132" s="62">
        <v>2.4391534391534391</v>
      </c>
      <c r="O132" s="61">
        <v>126</v>
      </c>
      <c r="P132" s="62">
        <v>2.925925925925926</v>
      </c>
      <c r="Q132" s="61">
        <v>126</v>
      </c>
      <c r="R132" s="62">
        <v>2.5211748633879782</v>
      </c>
      <c r="S132" s="61">
        <v>126</v>
      </c>
      <c r="T132" s="62">
        <v>2.0344827586206886</v>
      </c>
      <c r="U132" s="61">
        <v>126</v>
      </c>
      <c r="V132" s="62">
        <v>2.6403508771929838</v>
      </c>
      <c r="W132" s="63">
        <v>126</v>
      </c>
      <c r="X132" s="49"/>
    </row>
    <row r="133" spans="1:24" x14ac:dyDescent="0.3">
      <c r="A133" s="36" t="str">
        <f t="shared" si="12"/>
        <v>65. ročník</v>
      </c>
      <c r="B133" s="24">
        <v>6</v>
      </c>
      <c r="C133" s="66"/>
      <c r="D133" s="216" t="s">
        <v>89</v>
      </c>
      <c r="E133" s="59" t="s">
        <v>15</v>
      </c>
      <c r="F133" s="60">
        <v>2.965715771156948</v>
      </c>
      <c r="G133" s="61">
        <v>30</v>
      </c>
      <c r="H133" s="62">
        <v>2.9761904761904758</v>
      </c>
      <c r="I133" s="61">
        <v>30</v>
      </c>
      <c r="J133" s="62">
        <v>3.1395791245791242</v>
      </c>
      <c r="K133" s="61">
        <v>30</v>
      </c>
      <c r="L133" s="62">
        <v>2.0396551724137937</v>
      </c>
      <c r="M133" s="61">
        <v>30</v>
      </c>
      <c r="N133" s="62">
        <v>2.5444444444444443</v>
      </c>
      <c r="O133" s="61">
        <v>30</v>
      </c>
      <c r="P133" s="62">
        <v>3.0600000000000005</v>
      </c>
      <c r="Q133" s="61">
        <v>30</v>
      </c>
      <c r="R133" s="62">
        <v>2.5194444444444444</v>
      </c>
      <c r="S133" s="61">
        <v>30</v>
      </c>
      <c r="T133" s="62">
        <v>2.172413793103448</v>
      </c>
      <c r="U133" s="61">
        <v>30</v>
      </c>
      <c r="V133" s="62">
        <v>3.0384615384615383</v>
      </c>
      <c r="W133" s="63">
        <v>30</v>
      </c>
      <c r="X133" s="49"/>
    </row>
    <row r="134" spans="1:24" x14ac:dyDescent="0.3">
      <c r="A134" s="36" t="str">
        <f t="shared" si="12"/>
        <v>66.ročník</v>
      </c>
      <c r="B134" s="24">
        <v>6</v>
      </c>
      <c r="C134" s="66"/>
      <c r="D134" s="216"/>
      <c r="E134" s="59" t="s">
        <v>16</v>
      </c>
      <c r="F134" s="60">
        <v>2.806194759135936</v>
      </c>
      <c r="G134" s="61">
        <v>37</v>
      </c>
      <c r="H134" s="62">
        <v>2.8460746460746469</v>
      </c>
      <c r="I134" s="61">
        <v>37</v>
      </c>
      <c r="J134" s="62">
        <v>2.9183124683124682</v>
      </c>
      <c r="K134" s="61">
        <v>37</v>
      </c>
      <c r="L134" s="62">
        <v>2.3445945945945947</v>
      </c>
      <c r="M134" s="61">
        <v>37</v>
      </c>
      <c r="N134" s="62">
        <v>2.3360360360360359</v>
      </c>
      <c r="O134" s="61">
        <v>37</v>
      </c>
      <c r="P134" s="62">
        <v>2.8531531531531527</v>
      </c>
      <c r="Q134" s="61">
        <v>37</v>
      </c>
      <c r="R134" s="62">
        <v>2.6412037037037033</v>
      </c>
      <c r="S134" s="61">
        <v>37</v>
      </c>
      <c r="T134" s="62">
        <v>1.8823529411764703</v>
      </c>
      <c r="U134" s="61">
        <v>37</v>
      </c>
      <c r="V134" s="62">
        <v>2.6666666666666661</v>
      </c>
      <c r="W134" s="63">
        <v>37</v>
      </c>
      <c r="X134" s="49"/>
    </row>
    <row r="135" spans="1:24" x14ac:dyDescent="0.3">
      <c r="A135" s="36" t="str">
        <f t="shared" si="12"/>
        <v>67.ročník</v>
      </c>
      <c r="B135" s="24">
        <v>6</v>
      </c>
      <c r="C135" s="66"/>
      <c r="D135" s="216"/>
      <c r="E135" s="59" t="s">
        <v>17</v>
      </c>
      <c r="F135" s="60">
        <v>2.9053445378151261</v>
      </c>
      <c r="G135" s="61">
        <v>25</v>
      </c>
      <c r="H135" s="62">
        <v>3.0086190476190477</v>
      </c>
      <c r="I135" s="61">
        <v>25</v>
      </c>
      <c r="J135" s="62">
        <v>3.0157575757575756</v>
      </c>
      <c r="K135" s="61">
        <v>25</v>
      </c>
      <c r="L135" s="62">
        <v>2.2048611111111107</v>
      </c>
      <c r="M135" s="61">
        <v>25</v>
      </c>
      <c r="N135" s="62">
        <v>2.4646666666666674</v>
      </c>
      <c r="O135" s="61">
        <v>25</v>
      </c>
      <c r="P135" s="62">
        <v>2.8940000000000006</v>
      </c>
      <c r="Q135" s="61">
        <v>25</v>
      </c>
      <c r="R135" s="62">
        <v>2.5555555555555562</v>
      </c>
      <c r="S135" s="61">
        <v>25</v>
      </c>
      <c r="T135" s="62">
        <v>2.0434782608695654</v>
      </c>
      <c r="U135" s="61">
        <v>25</v>
      </c>
      <c r="V135" s="62">
        <v>2.3478260869565215</v>
      </c>
      <c r="W135" s="63">
        <v>25</v>
      </c>
      <c r="X135" s="49"/>
    </row>
    <row r="136" spans="1:24" x14ac:dyDescent="0.3">
      <c r="A136" s="36" t="str">
        <f t="shared" si="12"/>
        <v>68.ročník</v>
      </c>
      <c r="B136" s="24">
        <v>6</v>
      </c>
      <c r="C136" s="66"/>
      <c r="D136" s="216"/>
      <c r="E136" s="59" t="s">
        <v>18</v>
      </c>
      <c r="F136" s="60">
        <v>2.8422868616496069</v>
      </c>
      <c r="G136" s="61">
        <v>27</v>
      </c>
      <c r="H136" s="62">
        <v>2.7940476190476184</v>
      </c>
      <c r="I136" s="61">
        <v>27</v>
      </c>
      <c r="J136" s="62">
        <v>2.9705574261129817</v>
      </c>
      <c r="K136" s="61">
        <v>27</v>
      </c>
      <c r="L136" s="62">
        <v>2.3679012345679018</v>
      </c>
      <c r="M136" s="61">
        <v>27</v>
      </c>
      <c r="N136" s="62">
        <v>2.617283950617284</v>
      </c>
      <c r="O136" s="61">
        <v>27</v>
      </c>
      <c r="P136" s="62">
        <v>3.1222222222222227</v>
      </c>
      <c r="Q136" s="61">
        <v>27</v>
      </c>
      <c r="R136" s="62">
        <v>2.4134615384615388</v>
      </c>
      <c r="S136" s="61">
        <v>27</v>
      </c>
      <c r="T136" s="62">
        <v>1.958333333333333</v>
      </c>
      <c r="U136" s="61">
        <v>27</v>
      </c>
      <c r="V136" s="62">
        <v>2.6956521739130439</v>
      </c>
      <c r="W136" s="63">
        <v>27</v>
      </c>
      <c r="X136" s="49"/>
    </row>
    <row r="137" spans="1:24" x14ac:dyDescent="0.3">
      <c r="A137" s="36" t="str">
        <f t="shared" si="12"/>
        <v>69.ročník</v>
      </c>
      <c r="B137" s="24">
        <v>6</v>
      </c>
      <c r="C137" s="66"/>
      <c r="D137" s="216"/>
      <c r="E137" s="59" t="s">
        <v>19</v>
      </c>
      <c r="F137" s="60">
        <v>2.9132095233198174</v>
      </c>
      <c r="G137" s="61">
        <v>28</v>
      </c>
      <c r="H137" s="62">
        <v>2.93545918367347</v>
      </c>
      <c r="I137" s="61">
        <v>28</v>
      </c>
      <c r="J137" s="62">
        <v>2.9753040610183459</v>
      </c>
      <c r="K137" s="61">
        <v>28</v>
      </c>
      <c r="L137" s="62">
        <v>2.2434523809523812</v>
      </c>
      <c r="M137" s="61">
        <v>28</v>
      </c>
      <c r="N137" s="62">
        <v>2.4375</v>
      </c>
      <c r="O137" s="61">
        <v>28</v>
      </c>
      <c r="P137" s="62">
        <v>2.8916666666666662</v>
      </c>
      <c r="Q137" s="61">
        <v>28</v>
      </c>
      <c r="R137" s="62">
        <v>2.549382716049382</v>
      </c>
      <c r="S137" s="61">
        <v>28</v>
      </c>
      <c r="T137" s="62">
        <v>1.9259259259259258</v>
      </c>
      <c r="U137" s="61">
        <v>28</v>
      </c>
      <c r="V137" s="62">
        <v>2.615384615384615</v>
      </c>
      <c r="W137" s="63">
        <v>28</v>
      </c>
      <c r="X137" s="49"/>
    </row>
    <row r="138" spans="1:24" ht="22.8" x14ac:dyDescent="0.3">
      <c r="A138" s="36" t="str">
        <f t="shared" si="12"/>
        <v>7Celá škola</v>
      </c>
      <c r="B138" s="24">
        <v>7</v>
      </c>
      <c r="C138" s="66" t="s">
        <v>25</v>
      </c>
      <c r="D138" s="58" t="s">
        <v>58</v>
      </c>
      <c r="E138" s="59" t="s">
        <v>58</v>
      </c>
      <c r="F138" s="60">
        <v>2.8975354814841672</v>
      </c>
      <c r="G138" s="61">
        <v>141</v>
      </c>
      <c r="H138" s="62">
        <v>2.9974079702803107</v>
      </c>
      <c r="I138" s="61">
        <v>141</v>
      </c>
      <c r="J138" s="62">
        <v>2.95658512151318</v>
      </c>
      <c r="K138" s="61">
        <v>141</v>
      </c>
      <c r="L138" s="62">
        <v>2.2794326241134741</v>
      </c>
      <c r="M138" s="61">
        <v>141</v>
      </c>
      <c r="N138" s="62">
        <v>2.3978417266187053</v>
      </c>
      <c r="O138" s="61">
        <v>141</v>
      </c>
      <c r="P138" s="62">
        <v>2.8605515587529982</v>
      </c>
      <c r="Q138" s="61">
        <v>141</v>
      </c>
      <c r="R138" s="62">
        <v>2.604010025062657</v>
      </c>
      <c r="S138" s="61">
        <v>141</v>
      </c>
      <c r="T138" s="62">
        <v>2.1417322834645658</v>
      </c>
      <c r="U138" s="61">
        <v>141</v>
      </c>
      <c r="V138" s="62">
        <v>2.730434782608695</v>
      </c>
      <c r="W138" s="63">
        <v>141</v>
      </c>
      <c r="X138" s="49"/>
    </row>
    <row r="139" spans="1:24" x14ac:dyDescent="0.3">
      <c r="A139" s="36" t="str">
        <f t="shared" si="12"/>
        <v>7Otec</v>
      </c>
      <c r="B139" s="24">
        <v>7</v>
      </c>
      <c r="C139" s="66"/>
      <c r="D139" s="216" t="s">
        <v>88</v>
      </c>
      <c r="E139" s="59" t="s">
        <v>75</v>
      </c>
      <c r="F139" s="60">
        <v>3.0132566085874908</v>
      </c>
      <c r="G139" s="61">
        <v>20</v>
      </c>
      <c r="H139" s="62">
        <v>3.2326190476190479</v>
      </c>
      <c r="I139" s="61">
        <v>20</v>
      </c>
      <c r="J139" s="62">
        <v>3.054520202020202</v>
      </c>
      <c r="K139" s="61">
        <v>20</v>
      </c>
      <c r="L139" s="62">
        <v>2.1716666666666669</v>
      </c>
      <c r="M139" s="61">
        <v>20</v>
      </c>
      <c r="N139" s="62">
        <v>2.4298245614035086</v>
      </c>
      <c r="O139" s="61">
        <v>20</v>
      </c>
      <c r="P139" s="62">
        <v>2.9116666666666666</v>
      </c>
      <c r="Q139" s="61">
        <v>20</v>
      </c>
      <c r="R139" s="62">
        <v>2.6754385964912282</v>
      </c>
      <c r="S139" s="61">
        <v>20</v>
      </c>
      <c r="T139" s="62">
        <v>1.8235294117647056</v>
      </c>
      <c r="U139" s="61">
        <v>20</v>
      </c>
      <c r="V139" s="62">
        <v>2.7333333333333334</v>
      </c>
      <c r="W139" s="63">
        <v>20</v>
      </c>
      <c r="X139" s="49"/>
    </row>
    <row r="140" spans="1:24" x14ac:dyDescent="0.3">
      <c r="A140" s="36" t="str">
        <f t="shared" si="12"/>
        <v>7Matka</v>
      </c>
      <c r="B140" s="24">
        <v>7</v>
      </c>
      <c r="C140" s="66"/>
      <c r="D140" s="216"/>
      <c r="E140" s="59" t="s">
        <v>76</v>
      </c>
      <c r="F140" s="60">
        <v>2.8784080224588258</v>
      </c>
      <c r="G140" s="61">
        <v>121</v>
      </c>
      <c r="H140" s="62">
        <v>2.9585301062573799</v>
      </c>
      <c r="I140" s="61">
        <v>121</v>
      </c>
      <c r="J140" s="62">
        <v>2.9401254441170397</v>
      </c>
      <c r="K140" s="61">
        <v>121</v>
      </c>
      <c r="L140" s="62">
        <v>2.2972451790633608</v>
      </c>
      <c r="M140" s="61">
        <v>121</v>
      </c>
      <c r="N140" s="62">
        <v>2.3927777777777783</v>
      </c>
      <c r="O140" s="61">
        <v>121</v>
      </c>
      <c r="P140" s="62">
        <v>2.8519607843137256</v>
      </c>
      <c r="Q140" s="61">
        <v>121</v>
      </c>
      <c r="R140" s="62">
        <v>2.5921052631578956</v>
      </c>
      <c r="S140" s="61">
        <v>121</v>
      </c>
      <c r="T140" s="62">
        <v>2.1909090909090909</v>
      </c>
      <c r="U140" s="61">
        <v>121</v>
      </c>
      <c r="V140" s="62">
        <v>2.7299999999999986</v>
      </c>
      <c r="W140" s="63">
        <v>121</v>
      </c>
      <c r="X140" s="49"/>
    </row>
    <row r="141" spans="1:24" x14ac:dyDescent="0.3">
      <c r="A141" s="36" t="str">
        <f t="shared" si="12"/>
        <v>75. ročník</v>
      </c>
      <c r="B141" s="24">
        <v>7</v>
      </c>
      <c r="C141" s="66"/>
      <c r="D141" s="216" t="s">
        <v>89</v>
      </c>
      <c r="E141" s="59" t="s">
        <v>15</v>
      </c>
      <c r="F141" s="60">
        <v>2.9733824590442235</v>
      </c>
      <c r="G141" s="61">
        <v>24</v>
      </c>
      <c r="H141" s="62">
        <v>3.1317956349206351</v>
      </c>
      <c r="I141" s="61">
        <v>24</v>
      </c>
      <c r="J141" s="62">
        <v>3.0721343873517792</v>
      </c>
      <c r="K141" s="61">
        <v>24</v>
      </c>
      <c r="L141" s="62">
        <v>2.1652777777777779</v>
      </c>
      <c r="M141" s="61">
        <v>24</v>
      </c>
      <c r="N141" s="62">
        <v>2.3673913043478265</v>
      </c>
      <c r="O141" s="61">
        <v>24</v>
      </c>
      <c r="P141" s="62">
        <v>2.8876811594202896</v>
      </c>
      <c r="Q141" s="61">
        <v>24</v>
      </c>
      <c r="R141" s="62">
        <v>2.7234848484848486</v>
      </c>
      <c r="S141" s="61">
        <v>24</v>
      </c>
      <c r="T141" s="62">
        <v>2.1304347826086958</v>
      </c>
      <c r="U141" s="61">
        <v>24</v>
      </c>
      <c r="V141" s="62">
        <v>2.1304347826086958</v>
      </c>
      <c r="W141" s="63">
        <v>24</v>
      </c>
      <c r="X141" s="49"/>
    </row>
    <row r="142" spans="1:24" x14ac:dyDescent="0.3">
      <c r="A142" s="36" t="str">
        <f t="shared" si="12"/>
        <v>76.ročník</v>
      </c>
      <c r="B142" s="24">
        <v>7</v>
      </c>
      <c r="C142" s="66"/>
      <c r="D142" s="216"/>
      <c r="E142" s="59" t="s">
        <v>16</v>
      </c>
      <c r="F142" s="60">
        <v>3.0568848666416537</v>
      </c>
      <c r="G142" s="61">
        <v>26</v>
      </c>
      <c r="H142" s="62">
        <v>3.0426739926739925</v>
      </c>
      <c r="I142" s="61">
        <v>26</v>
      </c>
      <c r="J142" s="62">
        <v>3.145920745920745</v>
      </c>
      <c r="K142" s="61">
        <v>26</v>
      </c>
      <c r="L142" s="62">
        <v>2.0282051282051285</v>
      </c>
      <c r="M142" s="61">
        <v>26</v>
      </c>
      <c r="N142" s="62">
        <v>2.5801282051282057</v>
      </c>
      <c r="O142" s="61">
        <v>26</v>
      </c>
      <c r="P142" s="62">
        <v>3.043589743589743</v>
      </c>
      <c r="Q142" s="61">
        <v>26</v>
      </c>
      <c r="R142" s="62">
        <v>2.8397435897435899</v>
      </c>
      <c r="S142" s="61">
        <v>26</v>
      </c>
      <c r="T142" s="62">
        <v>2.3076923076923075</v>
      </c>
      <c r="U142" s="61">
        <v>26</v>
      </c>
      <c r="V142" s="62">
        <v>2.84</v>
      </c>
      <c r="W142" s="63">
        <v>26</v>
      </c>
      <c r="X142" s="49"/>
    </row>
    <row r="143" spans="1:24" x14ac:dyDescent="0.3">
      <c r="A143" s="36" t="str">
        <f t="shared" si="12"/>
        <v>77.ročník</v>
      </c>
      <c r="B143" s="24">
        <v>7</v>
      </c>
      <c r="C143" s="66"/>
      <c r="D143" s="216"/>
      <c r="E143" s="59" t="s">
        <v>17</v>
      </c>
      <c r="F143" s="60">
        <v>2.8786395530465727</v>
      </c>
      <c r="G143" s="61">
        <v>31</v>
      </c>
      <c r="H143" s="62">
        <v>2.9961213517665137</v>
      </c>
      <c r="I143" s="61">
        <v>31</v>
      </c>
      <c r="J143" s="62">
        <v>2.8556818181818184</v>
      </c>
      <c r="K143" s="61">
        <v>31</v>
      </c>
      <c r="L143" s="62">
        <v>2.3043010752688167</v>
      </c>
      <c r="M143" s="61">
        <v>31</v>
      </c>
      <c r="N143" s="62">
        <v>2.1032258064516118</v>
      </c>
      <c r="O143" s="61">
        <v>31</v>
      </c>
      <c r="P143" s="62">
        <v>2.6365591397849464</v>
      </c>
      <c r="Q143" s="61">
        <v>31</v>
      </c>
      <c r="R143" s="62">
        <v>2.5086206896551726</v>
      </c>
      <c r="S143" s="61">
        <v>31</v>
      </c>
      <c r="T143" s="62">
        <v>2.2500000000000004</v>
      </c>
      <c r="U143" s="61">
        <v>31</v>
      </c>
      <c r="V143" s="62">
        <v>2.9230769230769229</v>
      </c>
      <c r="W143" s="63">
        <v>31</v>
      </c>
      <c r="X143" s="49"/>
    </row>
    <row r="144" spans="1:24" x14ac:dyDescent="0.3">
      <c r="A144" s="36" t="str">
        <f t="shared" si="12"/>
        <v>78.ročník</v>
      </c>
      <c r="B144" s="24">
        <v>7</v>
      </c>
      <c r="C144" s="66"/>
      <c r="D144" s="216"/>
      <c r="E144" s="59" t="s">
        <v>18</v>
      </c>
      <c r="F144" s="60">
        <v>2.8020299226916872</v>
      </c>
      <c r="G144" s="61">
        <v>30</v>
      </c>
      <c r="H144" s="62">
        <v>2.9634920634920636</v>
      </c>
      <c r="I144" s="61">
        <v>30</v>
      </c>
      <c r="J144" s="62">
        <v>2.836890331890332</v>
      </c>
      <c r="K144" s="61">
        <v>30</v>
      </c>
      <c r="L144" s="62">
        <v>2.498333333333334</v>
      </c>
      <c r="M144" s="61">
        <v>30</v>
      </c>
      <c r="N144" s="62">
        <v>2.3281609195402302</v>
      </c>
      <c r="O144" s="61">
        <v>30</v>
      </c>
      <c r="P144" s="62">
        <v>2.7255555555555557</v>
      </c>
      <c r="Q144" s="61">
        <v>30</v>
      </c>
      <c r="R144" s="62">
        <v>2.4511494252873574</v>
      </c>
      <c r="S144" s="61">
        <v>30</v>
      </c>
      <c r="T144" s="62">
        <v>2.1428571428571428</v>
      </c>
      <c r="U144" s="61">
        <v>30</v>
      </c>
      <c r="V144" s="62">
        <v>2.75</v>
      </c>
      <c r="W144" s="63">
        <v>30</v>
      </c>
      <c r="X144" s="49"/>
    </row>
    <row r="145" spans="1:24" x14ac:dyDescent="0.3">
      <c r="A145" s="36" t="str">
        <f t="shared" si="12"/>
        <v>79.ročník</v>
      </c>
      <c r="B145" s="24">
        <v>7</v>
      </c>
      <c r="C145" s="66"/>
      <c r="D145" s="216"/>
      <c r="E145" s="59" t="s">
        <v>19</v>
      </c>
      <c r="F145" s="60">
        <v>2.8137864504776271</v>
      </c>
      <c r="G145" s="61">
        <v>30</v>
      </c>
      <c r="H145" s="62">
        <v>2.8859126984126986</v>
      </c>
      <c r="I145" s="61">
        <v>30</v>
      </c>
      <c r="J145" s="62">
        <v>2.9245045695045699</v>
      </c>
      <c r="K145" s="61">
        <v>30</v>
      </c>
      <c r="L145" s="62">
        <v>2.343888888888888</v>
      </c>
      <c r="M145" s="61">
        <v>30</v>
      </c>
      <c r="N145" s="62">
        <v>2.6350000000000002</v>
      </c>
      <c r="O145" s="61">
        <v>30</v>
      </c>
      <c r="P145" s="62">
        <v>3.0540229885057473</v>
      </c>
      <c r="Q145" s="61">
        <v>30</v>
      </c>
      <c r="R145" s="62">
        <v>2.5462962962962963</v>
      </c>
      <c r="S145" s="61">
        <v>30</v>
      </c>
      <c r="T145" s="62">
        <v>1.8846153846153846</v>
      </c>
      <c r="U145" s="61">
        <v>30</v>
      </c>
      <c r="V145" s="62">
        <v>3.0000000000000004</v>
      </c>
      <c r="W145" s="63">
        <v>30</v>
      </c>
      <c r="X145" s="49"/>
    </row>
    <row r="146" spans="1:24" ht="22.8" x14ac:dyDescent="0.3">
      <c r="A146" s="36" t="str">
        <f t="shared" si="12"/>
        <v>8Celá škola</v>
      </c>
      <c r="B146" s="24">
        <v>8</v>
      </c>
      <c r="C146" s="66" t="s">
        <v>26</v>
      </c>
      <c r="D146" s="58" t="s">
        <v>58</v>
      </c>
      <c r="E146" s="59" t="s">
        <v>58</v>
      </c>
      <c r="F146" s="60">
        <v>3.0551800183707494</v>
      </c>
      <c r="G146" s="61">
        <v>100</v>
      </c>
      <c r="H146" s="62">
        <v>2.9695406445406447</v>
      </c>
      <c r="I146" s="61">
        <v>100</v>
      </c>
      <c r="J146" s="62">
        <v>3.0674471992653811</v>
      </c>
      <c r="K146" s="61">
        <v>100</v>
      </c>
      <c r="L146" s="62">
        <v>2.120312499999998</v>
      </c>
      <c r="M146" s="61">
        <v>100</v>
      </c>
      <c r="N146" s="62">
        <v>2.4986531986531979</v>
      </c>
      <c r="O146" s="61">
        <v>100</v>
      </c>
      <c r="P146" s="62">
        <v>3.024242424242424</v>
      </c>
      <c r="Q146" s="61">
        <v>100</v>
      </c>
      <c r="R146" s="62">
        <v>2.3823024054982826</v>
      </c>
      <c r="S146" s="61">
        <v>100</v>
      </c>
      <c r="T146" s="62">
        <v>1.8876404494382024</v>
      </c>
      <c r="U146" s="61">
        <v>100</v>
      </c>
      <c r="V146" s="62">
        <v>2.7777777777777781</v>
      </c>
      <c r="W146" s="63">
        <v>100</v>
      </c>
      <c r="X146" s="49"/>
    </row>
    <row r="147" spans="1:24" x14ac:dyDescent="0.3">
      <c r="A147" s="36" t="str">
        <f t="shared" si="12"/>
        <v>8Otec</v>
      </c>
      <c r="B147" s="24">
        <v>8</v>
      </c>
      <c r="C147" s="66"/>
      <c r="D147" s="216" t="s">
        <v>88</v>
      </c>
      <c r="E147" s="59" t="s">
        <v>75</v>
      </c>
      <c r="F147" s="60">
        <v>3.0394264069264065</v>
      </c>
      <c r="G147" s="61">
        <v>15</v>
      </c>
      <c r="H147" s="62">
        <v>2.9563492063492065</v>
      </c>
      <c r="I147" s="61">
        <v>15</v>
      </c>
      <c r="J147" s="62">
        <v>3.1434800384800381</v>
      </c>
      <c r="K147" s="61">
        <v>15</v>
      </c>
      <c r="L147" s="62">
        <v>2.0559523809523808</v>
      </c>
      <c r="M147" s="61">
        <v>15</v>
      </c>
      <c r="N147" s="62">
        <v>2.3733333333333331</v>
      </c>
      <c r="O147" s="61">
        <v>15</v>
      </c>
      <c r="P147" s="62">
        <v>2.9333333333333331</v>
      </c>
      <c r="Q147" s="61">
        <v>15</v>
      </c>
      <c r="R147" s="62">
        <v>2.5277777777777781</v>
      </c>
      <c r="S147" s="61">
        <v>15</v>
      </c>
      <c r="T147" s="62">
        <v>2.2142857142857144</v>
      </c>
      <c r="U147" s="61">
        <v>15</v>
      </c>
      <c r="V147" s="62">
        <v>3</v>
      </c>
      <c r="W147" s="63">
        <v>15</v>
      </c>
      <c r="X147" s="49"/>
    </row>
    <row r="148" spans="1:24" x14ac:dyDescent="0.3">
      <c r="A148" s="36" t="str">
        <f t="shared" si="12"/>
        <v>8Matka</v>
      </c>
      <c r="B148" s="24">
        <v>8</v>
      </c>
      <c r="C148" s="66"/>
      <c r="D148" s="216"/>
      <c r="E148" s="59" t="s">
        <v>76</v>
      </c>
      <c r="F148" s="60">
        <v>3.0579931632715245</v>
      </c>
      <c r="G148" s="61">
        <v>85</v>
      </c>
      <c r="H148" s="62">
        <v>2.9718962585034019</v>
      </c>
      <c r="I148" s="61">
        <v>85</v>
      </c>
      <c r="J148" s="62">
        <v>3.0538699065484773</v>
      </c>
      <c r="K148" s="61">
        <v>85</v>
      </c>
      <c r="L148" s="62">
        <v>2.1313008130081292</v>
      </c>
      <c r="M148" s="61">
        <v>85</v>
      </c>
      <c r="N148" s="62">
        <v>2.5210317460317464</v>
      </c>
      <c r="O148" s="61">
        <v>85</v>
      </c>
      <c r="P148" s="62">
        <v>3.0404761904761917</v>
      </c>
      <c r="Q148" s="61">
        <v>85</v>
      </c>
      <c r="R148" s="62">
        <v>2.3556910569105689</v>
      </c>
      <c r="S148" s="61">
        <v>85</v>
      </c>
      <c r="T148" s="62">
        <v>1.8266666666666671</v>
      </c>
      <c r="U148" s="61">
        <v>85</v>
      </c>
      <c r="V148" s="62">
        <v>2.7446808510638299</v>
      </c>
      <c r="W148" s="63">
        <v>85</v>
      </c>
      <c r="X148" s="49"/>
    </row>
    <row r="149" spans="1:24" x14ac:dyDescent="0.3">
      <c r="A149" s="36" t="str">
        <f t="shared" si="12"/>
        <v>85. ročník</v>
      </c>
      <c r="B149" s="24">
        <v>8</v>
      </c>
      <c r="C149" s="66"/>
      <c r="D149" s="216" t="s">
        <v>89</v>
      </c>
      <c r="E149" s="59" t="s">
        <v>15</v>
      </c>
      <c r="F149" s="60">
        <v>3.0549283174808388</v>
      </c>
      <c r="G149" s="61">
        <v>28</v>
      </c>
      <c r="H149" s="62">
        <v>3.002125850340136</v>
      </c>
      <c r="I149" s="61">
        <v>28</v>
      </c>
      <c r="J149" s="62">
        <v>3.0794887652030507</v>
      </c>
      <c r="K149" s="61">
        <v>28</v>
      </c>
      <c r="L149" s="62">
        <v>2.1524691358024692</v>
      </c>
      <c r="M149" s="61">
        <v>28</v>
      </c>
      <c r="N149" s="62">
        <v>2.4857142857142853</v>
      </c>
      <c r="O149" s="61">
        <v>28</v>
      </c>
      <c r="P149" s="62">
        <v>3.1898809523809524</v>
      </c>
      <c r="Q149" s="61">
        <v>28</v>
      </c>
      <c r="R149" s="62">
        <v>2.4315476190476191</v>
      </c>
      <c r="S149" s="61">
        <v>28</v>
      </c>
      <c r="T149" s="62">
        <v>2</v>
      </c>
      <c r="U149" s="61">
        <v>28</v>
      </c>
      <c r="V149" s="62">
        <v>2.75</v>
      </c>
      <c r="W149" s="63">
        <v>28</v>
      </c>
      <c r="X149" s="49"/>
    </row>
    <row r="150" spans="1:24" x14ac:dyDescent="0.3">
      <c r="A150" s="36" t="str">
        <f t="shared" si="12"/>
        <v>86.ročník</v>
      </c>
      <c r="B150" s="24">
        <v>8</v>
      </c>
      <c r="C150" s="66"/>
      <c r="D150" s="216"/>
      <c r="E150" s="59" t="s">
        <v>16</v>
      </c>
      <c r="F150" s="60">
        <v>3.0881360877684405</v>
      </c>
      <c r="G150" s="61">
        <v>24</v>
      </c>
      <c r="H150" s="62">
        <v>2.8826884920634921</v>
      </c>
      <c r="I150" s="61">
        <v>24</v>
      </c>
      <c r="J150" s="62">
        <v>3.1132575757575758</v>
      </c>
      <c r="K150" s="61">
        <v>24</v>
      </c>
      <c r="L150" s="62">
        <v>1.9972222222222216</v>
      </c>
      <c r="M150" s="61">
        <v>24</v>
      </c>
      <c r="N150" s="62">
        <v>2.474305555555556</v>
      </c>
      <c r="O150" s="61">
        <v>24</v>
      </c>
      <c r="P150" s="62">
        <v>3.1104166666666666</v>
      </c>
      <c r="Q150" s="61">
        <v>24</v>
      </c>
      <c r="R150" s="62">
        <v>2.3068181818181821</v>
      </c>
      <c r="S150" s="61">
        <v>24</v>
      </c>
      <c r="T150" s="62">
        <v>1.714285714285714</v>
      </c>
      <c r="U150" s="61">
        <v>24</v>
      </c>
      <c r="V150" s="62">
        <v>2.85</v>
      </c>
      <c r="W150" s="63">
        <v>24</v>
      </c>
      <c r="X150" s="49"/>
    </row>
    <row r="151" spans="1:24" x14ac:dyDescent="0.3">
      <c r="A151" s="36" t="str">
        <f t="shared" si="12"/>
        <v>87.ročník</v>
      </c>
      <c r="B151" s="24">
        <v>8</v>
      </c>
      <c r="C151" s="66"/>
      <c r="D151" s="216"/>
      <c r="E151" s="59" t="s">
        <v>17</v>
      </c>
      <c r="F151" s="60">
        <v>3.1318786605551314</v>
      </c>
      <c r="G151" s="61">
        <v>17</v>
      </c>
      <c r="H151" s="62">
        <v>3.0157563025210088</v>
      </c>
      <c r="I151" s="61">
        <v>17</v>
      </c>
      <c r="J151" s="62">
        <v>3.1646316102198457</v>
      </c>
      <c r="K151" s="61">
        <v>17</v>
      </c>
      <c r="L151" s="62">
        <v>2.052083333333333</v>
      </c>
      <c r="M151" s="61">
        <v>17</v>
      </c>
      <c r="N151" s="62">
        <v>2.6186274509803926</v>
      </c>
      <c r="O151" s="61">
        <v>17</v>
      </c>
      <c r="P151" s="62">
        <v>2.9843137254901966</v>
      </c>
      <c r="Q151" s="61">
        <v>17</v>
      </c>
      <c r="R151" s="62">
        <v>2.5000000000000004</v>
      </c>
      <c r="S151" s="61">
        <v>17</v>
      </c>
      <c r="T151" s="62">
        <v>1.7499999999999996</v>
      </c>
      <c r="U151" s="61">
        <v>17</v>
      </c>
      <c r="V151" s="62">
        <v>3</v>
      </c>
      <c r="W151" s="63">
        <v>17</v>
      </c>
      <c r="X151" s="49"/>
    </row>
    <row r="152" spans="1:24" x14ac:dyDescent="0.3">
      <c r="A152" s="36" t="str">
        <f t="shared" si="12"/>
        <v>88.ročník</v>
      </c>
      <c r="B152" s="24">
        <v>8</v>
      </c>
      <c r="C152" s="66"/>
      <c r="D152" s="216"/>
      <c r="E152" s="59" t="s">
        <v>18</v>
      </c>
      <c r="F152" s="60">
        <v>2.8501355087489535</v>
      </c>
      <c r="G152" s="61">
        <v>14</v>
      </c>
      <c r="H152" s="62">
        <v>2.8466836734693874</v>
      </c>
      <c r="I152" s="61">
        <v>14</v>
      </c>
      <c r="J152" s="62">
        <v>2.8031076066790352</v>
      </c>
      <c r="K152" s="61">
        <v>14</v>
      </c>
      <c r="L152" s="62">
        <v>2.4807692307692313</v>
      </c>
      <c r="M152" s="61">
        <v>14</v>
      </c>
      <c r="N152" s="62">
        <v>2.1511904761904761</v>
      </c>
      <c r="O152" s="61">
        <v>14</v>
      </c>
      <c r="P152" s="62">
        <v>2.5357142857142856</v>
      </c>
      <c r="Q152" s="61">
        <v>14</v>
      </c>
      <c r="R152" s="62">
        <v>2.2857142857142856</v>
      </c>
      <c r="S152" s="61">
        <v>14</v>
      </c>
      <c r="T152" s="62">
        <v>2.2500000000000004</v>
      </c>
      <c r="U152" s="61">
        <v>14</v>
      </c>
      <c r="V152" s="62">
        <v>2.6</v>
      </c>
      <c r="W152" s="63">
        <v>14</v>
      </c>
      <c r="X152" s="49"/>
    </row>
    <row r="153" spans="1:24" x14ac:dyDescent="0.3">
      <c r="A153" s="36" t="str">
        <f t="shared" si="12"/>
        <v>89.ročník</v>
      </c>
      <c r="B153" s="24">
        <v>8</v>
      </c>
      <c r="C153" s="66"/>
      <c r="D153" s="216"/>
      <c r="E153" s="59" t="s">
        <v>19</v>
      </c>
      <c r="F153" s="60">
        <v>3.1041080294297201</v>
      </c>
      <c r="G153" s="61">
        <v>17</v>
      </c>
      <c r="H153" s="62">
        <v>3.1011904761904763</v>
      </c>
      <c r="I153" s="61">
        <v>17</v>
      </c>
      <c r="J153" s="62">
        <v>3.1056976010101014</v>
      </c>
      <c r="K153" s="61">
        <v>17</v>
      </c>
      <c r="L153" s="62">
        <v>2.026041666666667</v>
      </c>
      <c r="M153" s="61">
        <v>17</v>
      </c>
      <c r="N153" s="62">
        <v>2.734375</v>
      </c>
      <c r="O153" s="61">
        <v>17</v>
      </c>
      <c r="P153" s="62">
        <v>3.0750000000000002</v>
      </c>
      <c r="Q153" s="61">
        <v>17</v>
      </c>
      <c r="R153" s="62">
        <v>2.359375</v>
      </c>
      <c r="S153" s="61">
        <v>17</v>
      </c>
      <c r="T153" s="62">
        <v>1.7857142857142856</v>
      </c>
      <c r="U153" s="61">
        <v>17</v>
      </c>
      <c r="V153" s="62">
        <v>2</v>
      </c>
      <c r="W153" s="63">
        <v>17</v>
      </c>
      <c r="X153" s="49"/>
    </row>
    <row r="154" spans="1:24" ht="22.8" x14ac:dyDescent="0.3">
      <c r="A154" s="36" t="str">
        <f t="shared" si="12"/>
        <v>9Celá škola</v>
      </c>
      <c r="B154" s="24">
        <v>9</v>
      </c>
      <c r="C154" s="66" t="s">
        <v>27</v>
      </c>
      <c r="D154" s="58" t="s">
        <v>58</v>
      </c>
      <c r="E154" s="59" t="s">
        <v>58</v>
      </c>
      <c r="F154" s="60">
        <v>3.0598839329120069</v>
      </c>
      <c r="G154" s="61">
        <v>89</v>
      </c>
      <c r="H154" s="62">
        <v>3.0400297619047616</v>
      </c>
      <c r="I154" s="61">
        <v>89</v>
      </c>
      <c r="J154" s="62">
        <v>3.1189512823035552</v>
      </c>
      <c r="K154" s="61">
        <v>89</v>
      </c>
      <c r="L154" s="62">
        <v>2.1041666666666679</v>
      </c>
      <c r="M154" s="61">
        <v>89</v>
      </c>
      <c r="N154" s="62">
        <v>2.5912878787878779</v>
      </c>
      <c r="O154" s="61">
        <v>89</v>
      </c>
      <c r="P154" s="62">
        <v>3.0571969696969687</v>
      </c>
      <c r="Q154" s="61">
        <v>89</v>
      </c>
      <c r="R154" s="62">
        <v>2.4076305220883523</v>
      </c>
      <c r="S154" s="61">
        <v>89</v>
      </c>
      <c r="T154" s="62">
        <v>1.9078947368421051</v>
      </c>
      <c r="U154" s="61">
        <v>89</v>
      </c>
      <c r="V154" s="62">
        <v>2.8987341772151907</v>
      </c>
      <c r="W154" s="63">
        <v>89</v>
      </c>
      <c r="X154" s="49"/>
    </row>
    <row r="155" spans="1:24" x14ac:dyDescent="0.3">
      <c r="A155" s="36" t="str">
        <f t="shared" ref="A155:A168" si="13">CONCATENATE(B155,E155)</f>
        <v>9Otec</v>
      </c>
      <c r="B155" s="24">
        <v>9</v>
      </c>
      <c r="C155" s="66"/>
      <c r="D155" s="216" t="s">
        <v>88</v>
      </c>
      <c r="E155" s="59" t="s">
        <v>75</v>
      </c>
      <c r="F155" s="60">
        <v>3.1889650178253119</v>
      </c>
      <c r="G155" s="61">
        <v>8</v>
      </c>
      <c r="H155" s="62">
        <v>3.1</v>
      </c>
      <c r="I155" s="61">
        <v>8</v>
      </c>
      <c r="J155" s="62">
        <v>3.2277777777777779</v>
      </c>
      <c r="K155" s="61">
        <v>8</v>
      </c>
      <c r="L155" s="62">
        <v>1.9208333333333332</v>
      </c>
      <c r="M155" s="61">
        <v>8</v>
      </c>
      <c r="N155" s="62">
        <v>2.71875</v>
      </c>
      <c r="O155" s="61">
        <v>8</v>
      </c>
      <c r="P155" s="62">
        <v>3.1729166666666666</v>
      </c>
      <c r="Q155" s="61">
        <v>8</v>
      </c>
      <c r="R155" s="62">
        <v>2.208333333333333</v>
      </c>
      <c r="S155" s="61">
        <v>8</v>
      </c>
      <c r="T155" s="62">
        <v>1.6666666666666665</v>
      </c>
      <c r="U155" s="61">
        <v>8</v>
      </c>
      <c r="V155" s="62">
        <v>2.1428571428571432</v>
      </c>
      <c r="W155" s="63">
        <v>8</v>
      </c>
      <c r="X155" s="49"/>
    </row>
    <row r="156" spans="1:24" x14ac:dyDescent="0.3">
      <c r="A156" s="36" t="str">
        <f t="shared" si="13"/>
        <v>9Matka</v>
      </c>
      <c r="B156" s="24">
        <v>9</v>
      </c>
      <c r="C156" s="66"/>
      <c r="D156" s="216"/>
      <c r="E156" s="59" t="s">
        <v>76</v>
      </c>
      <c r="F156" s="60">
        <v>3.0469758244206782</v>
      </c>
      <c r="G156" s="61">
        <v>81</v>
      </c>
      <c r="H156" s="62">
        <v>3.0340327380952385</v>
      </c>
      <c r="I156" s="61">
        <v>81</v>
      </c>
      <c r="J156" s="62">
        <v>3.1080686327561327</v>
      </c>
      <c r="K156" s="61">
        <v>81</v>
      </c>
      <c r="L156" s="62">
        <v>2.1225000000000001</v>
      </c>
      <c r="M156" s="61">
        <v>81</v>
      </c>
      <c r="N156" s="62">
        <v>2.5785416666666676</v>
      </c>
      <c r="O156" s="61">
        <v>81</v>
      </c>
      <c r="P156" s="62">
        <v>3.0456249999999989</v>
      </c>
      <c r="Q156" s="61">
        <v>81</v>
      </c>
      <c r="R156" s="62">
        <v>2.4231601731601726</v>
      </c>
      <c r="S156" s="61">
        <v>81</v>
      </c>
      <c r="T156" s="62">
        <v>1.9285714285714288</v>
      </c>
      <c r="U156" s="61">
        <v>81</v>
      </c>
      <c r="V156" s="62">
        <v>2.9722222222222219</v>
      </c>
      <c r="W156" s="63">
        <v>81</v>
      </c>
      <c r="X156" s="49"/>
    </row>
    <row r="157" spans="1:24" x14ac:dyDescent="0.3">
      <c r="A157" s="36" t="str">
        <f t="shared" si="13"/>
        <v>95. ročník</v>
      </c>
      <c r="B157" s="24">
        <v>9</v>
      </c>
      <c r="C157" s="66"/>
      <c r="D157" s="216" t="s">
        <v>89</v>
      </c>
      <c r="E157" s="59" t="s">
        <v>15</v>
      </c>
      <c r="F157" s="60">
        <v>3.1896786492374729</v>
      </c>
      <c r="G157" s="61">
        <v>18</v>
      </c>
      <c r="H157" s="62">
        <v>3.0763888888888893</v>
      </c>
      <c r="I157" s="61">
        <v>18</v>
      </c>
      <c r="J157" s="62">
        <v>3.33560606060606</v>
      </c>
      <c r="K157" s="61">
        <v>18</v>
      </c>
      <c r="L157" s="62">
        <v>1.8231481481481482</v>
      </c>
      <c r="M157" s="61">
        <v>18</v>
      </c>
      <c r="N157" s="62">
        <v>2.7185185185185183</v>
      </c>
      <c r="O157" s="61">
        <v>18</v>
      </c>
      <c r="P157" s="62">
        <v>3.2037037037037037</v>
      </c>
      <c r="Q157" s="61">
        <v>18</v>
      </c>
      <c r="R157" s="62">
        <v>2.3981481481481488</v>
      </c>
      <c r="S157" s="61">
        <v>18</v>
      </c>
      <c r="T157" s="62">
        <v>1.6666666666666665</v>
      </c>
      <c r="U157" s="61">
        <v>18</v>
      </c>
      <c r="V157" s="62">
        <v>3</v>
      </c>
      <c r="W157" s="63">
        <v>18</v>
      </c>
      <c r="X157" s="49"/>
    </row>
    <row r="158" spans="1:24" x14ac:dyDescent="0.3">
      <c r="A158" s="36" t="str">
        <f t="shared" si="13"/>
        <v>96.ročník</v>
      </c>
      <c r="B158" s="24">
        <v>9</v>
      </c>
      <c r="C158" s="66"/>
      <c r="D158" s="216"/>
      <c r="E158" s="59" t="s">
        <v>16</v>
      </c>
      <c r="F158" s="60">
        <v>3.0669007076514818</v>
      </c>
      <c r="G158" s="61">
        <v>19</v>
      </c>
      <c r="H158" s="62">
        <v>3.0297619047619051</v>
      </c>
      <c r="I158" s="61">
        <v>19</v>
      </c>
      <c r="J158" s="62">
        <v>3.1665736310473154</v>
      </c>
      <c r="K158" s="61">
        <v>19</v>
      </c>
      <c r="L158" s="62">
        <v>1.9026315789473685</v>
      </c>
      <c r="M158" s="61">
        <v>19</v>
      </c>
      <c r="N158" s="62">
        <v>2.5771929824561401</v>
      </c>
      <c r="O158" s="61">
        <v>19</v>
      </c>
      <c r="P158" s="62">
        <v>3.1377192982456141</v>
      </c>
      <c r="Q158" s="61">
        <v>19</v>
      </c>
      <c r="R158" s="62">
        <v>2.3728070175438596</v>
      </c>
      <c r="S158" s="61">
        <v>19</v>
      </c>
      <c r="T158" s="62">
        <v>1.7647058823529407</v>
      </c>
      <c r="U158" s="61">
        <v>19</v>
      </c>
      <c r="V158" s="62">
        <v>2.9411764705882355</v>
      </c>
      <c r="W158" s="63">
        <v>19</v>
      </c>
      <c r="X158" s="49"/>
    </row>
    <row r="159" spans="1:24" x14ac:dyDescent="0.3">
      <c r="A159" s="36" t="str">
        <f t="shared" si="13"/>
        <v>97.ročník</v>
      </c>
      <c r="B159" s="24">
        <v>9</v>
      </c>
      <c r="C159" s="66"/>
      <c r="D159" s="216"/>
      <c r="E159" s="59" t="s">
        <v>17</v>
      </c>
      <c r="F159" s="60">
        <v>2.9847792526101347</v>
      </c>
      <c r="G159" s="61">
        <v>24</v>
      </c>
      <c r="H159" s="62">
        <v>2.9731646825396827</v>
      </c>
      <c r="I159" s="61">
        <v>24</v>
      </c>
      <c r="J159" s="62">
        <v>2.983874458874459</v>
      </c>
      <c r="K159" s="61">
        <v>24</v>
      </c>
      <c r="L159" s="62">
        <v>2.2868055555555551</v>
      </c>
      <c r="M159" s="61">
        <v>24</v>
      </c>
      <c r="N159" s="62">
        <v>2.4916666666666663</v>
      </c>
      <c r="O159" s="61">
        <v>24</v>
      </c>
      <c r="P159" s="62">
        <v>2.9847222222222225</v>
      </c>
      <c r="Q159" s="61">
        <v>24</v>
      </c>
      <c r="R159" s="62">
        <v>2.3452380952380958</v>
      </c>
      <c r="S159" s="61">
        <v>24</v>
      </c>
      <c r="T159" s="62">
        <v>2.0476190476190474</v>
      </c>
      <c r="U159" s="61">
        <v>24</v>
      </c>
      <c r="V159" s="62">
        <v>2.7826086956521743</v>
      </c>
      <c r="W159" s="63">
        <v>24</v>
      </c>
      <c r="X159" s="49"/>
    </row>
    <row r="160" spans="1:24" x14ac:dyDescent="0.3">
      <c r="A160" s="36" t="str">
        <f t="shared" si="13"/>
        <v>98.ročník</v>
      </c>
      <c r="B160" s="24">
        <v>9</v>
      </c>
      <c r="C160" s="66"/>
      <c r="D160" s="216"/>
      <c r="E160" s="59" t="s">
        <v>18</v>
      </c>
      <c r="F160" s="60">
        <v>3.0195578231292517</v>
      </c>
      <c r="G160" s="61">
        <v>15</v>
      </c>
      <c r="H160" s="62">
        <v>2.912840136054422</v>
      </c>
      <c r="I160" s="61">
        <v>15</v>
      </c>
      <c r="J160" s="62">
        <v>3.1080936920222637</v>
      </c>
      <c r="K160" s="61">
        <v>15</v>
      </c>
      <c r="L160" s="62">
        <v>2.291666666666667</v>
      </c>
      <c r="M160" s="61">
        <v>15</v>
      </c>
      <c r="N160" s="62">
        <v>2.5273809523809527</v>
      </c>
      <c r="O160" s="61">
        <v>15</v>
      </c>
      <c r="P160" s="62">
        <v>2.9190476190476189</v>
      </c>
      <c r="Q160" s="61">
        <v>15</v>
      </c>
      <c r="R160" s="62">
        <v>2.4930555555555549</v>
      </c>
      <c r="S160" s="61">
        <v>15</v>
      </c>
      <c r="T160" s="62">
        <v>2.1111111111111112</v>
      </c>
      <c r="U160" s="61">
        <v>15</v>
      </c>
      <c r="V160" s="62">
        <v>2.9285714285714279</v>
      </c>
      <c r="W160" s="63">
        <v>15</v>
      </c>
      <c r="X160" s="49"/>
    </row>
    <row r="161" spans="1:32" x14ac:dyDescent="0.3">
      <c r="A161" s="36" t="str">
        <f t="shared" si="13"/>
        <v>99.ročník</v>
      </c>
      <c r="B161" s="24">
        <v>9</v>
      </c>
      <c r="C161" s="66"/>
      <c r="D161" s="216"/>
      <c r="E161" s="59" t="s">
        <v>19</v>
      </c>
      <c r="F161" s="60">
        <v>3.0519957983193282</v>
      </c>
      <c r="G161" s="61">
        <v>13</v>
      </c>
      <c r="H161" s="62">
        <v>3.2651098901098905</v>
      </c>
      <c r="I161" s="61">
        <v>13</v>
      </c>
      <c r="J161" s="62">
        <v>3.0104312354312355</v>
      </c>
      <c r="K161" s="61">
        <v>13</v>
      </c>
      <c r="L161" s="62">
        <v>2.2487179487179487</v>
      </c>
      <c r="M161" s="61">
        <v>13</v>
      </c>
      <c r="N161" s="62">
        <v>2.6884615384615382</v>
      </c>
      <c r="O161" s="61">
        <v>13</v>
      </c>
      <c r="P161" s="62">
        <v>3.0192307692307687</v>
      </c>
      <c r="Q161" s="61">
        <v>13</v>
      </c>
      <c r="R161" s="62">
        <v>2.4935897435897436</v>
      </c>
      <c r="S161" s="61">
        <v>13</v>
      </c>
      <c r="T161" s="62">
        <v>2.0909090909090908</v>
      </c>
      <c r="U161" s="61">
        <v>13</v>
      </c>
      <c r="V161" s="62">
        <v>2.875</v>
      </c>
      <c r="W161" s="63">
        <v>13</v>
      </c>
      <c r="X161" s="49"/>
    </row>
    <row r="162" spans="1:32" ht="22.8" x14ac:dyDescent="0.3">
      <c r="A162" s="36" t="str">
        <f t="shared" si="13"/>
        <v>10Celá škola</v>
      </c>
      <c r="B162" s="24">
        <v>10</v>
      </c>
      <c r="C162" s="66" t="s">
        <v>28</v>
      </c>
      <c r="D162" s="58" t="s">
        <v>58</v>
      </c>
      <c r="E162" s="59" t="s">
        <v>58</v>
      </c>
      <c r="F162" s="60">
        <v>2.9457141464375809</v>
      </c>
      <c r="G162" s="61">
        <v>62</v>
      </c>
      <c r="H162" s="62">
        <v>2.9450460829493088</v>
      </c>
      <c r="I162" s="61">
        <v>62</v>
      </c>
      <c r="J162" s="62">
        <v>3.0120787366755106</v>
      </c>
      <c r="K162" s="61">
        <v>62</v>
      </c>
      <c r="L162" s="62">
        <v>2.1244623655913983</v>
      </c>
      <c r="M162" s="61">
        <v>62</v>
      </c>
      <c r="N162" s="62">
        <v>2.4666666666666663</v>
      </c>
      <c r="O162" s="61">
        <v>62</v>
      </c>
      <c r="P162" s="62">
        <v>3.0045698924731181</v>
      </c>
      <c r="Q162" s="61">
        <v>62</v>
      </c>
      <c r="R162" s="62">
        <v>2.5041666666666669</v>
      </c>
      <c r="S162" s="61">
        <v>62</v>
      </c>
      <c r="T162" s="62">
        <v>1.732142857142857</v>
      </c>
      <c r="U162" s="61">
        <v>62</v>
      </c>
      <c r="V162" s="62">
        <v>2.6610169491525424</v>
      </c>
      <c r="W162" s="63">
        <v>62</v>
      </c>
      <c r="X162" s="49"/>
    </row>
    <row r="163" spans="1:32" x14ac:dyDescent="0.3">
      <c r="A163" s="36" t="str">
        <f t="shared" si="13"/>
        <v>10Otec</v>
      </c>
      <c r="B163" s="24">
        <v>10</v>
      </c>
      <c r="C163" s="66"/>
      <c r="D163" s="216" t="s">
        <v>88</v>
      </c>
      <c r="E163" s="59" t="s">
        <v>75</v>
      </c>
      <c r="F163" s="60">
        <v>2.9656643907563027</v>
      </c>
      <c r="G163" s="61">
        <v>8</v>
      </c>
      <c r="H163" s="62">
        <v>3.0796130952380953</v>
      </c>
      <c r="I163" s="61">
        <v>8</v>
      </c>
      <c r="J163" s="62">
        <v>2.9454545454545453</v>
      </c>
      <c r="K163" s="61">
        <v>8</v>
      </c>
      <c r="L163" s="62">
        <v>2.03125</v>
      </c>
      <c r="M163" s="61">
        <v>8</v>
      </c>
      <c r="N163" s="62">
        <v>2.3062500000000004</v>
      </c>
      <c r="O163" s="61">
        <v>8</v>
      </c>
      <c r="P163" s="62">
        <v>2.6437500000000003</v>
      </c>
      <c r="Q163" s="61">
        <v>8</v>
      </c>
      <c r="R163" s="62">
        <v>2.6041666666666665</v>
      </c>
      <c r="S163" s="61">
        <v>8</v>
      </c>
      <c r="T163" s="62">
        <v>1.875</v>
      </c>
      <c r="U163" s="61">
        <v>8</v>
      </c>
      <c r="V163" s="62">
        <v>2.125</v>
      </c>
      <c r="W163" s="63">
        <v>8</v>
      </c>
      <c r="X163" s="49"/>
    </row>
    <row r="164" spans="1:32" x14ac:dyDescent="0.3">
      <c r="A164" s="36" t="str">
        <f t="shared" si="13"/>
        <v>10Matka</v>
      </c>
      <c r="B164" s="24">
        <v>10</v>
      </c>
      <c r="C164" s="66"/>
      <c r="D164" s="216"/>
      <c r="E164" s="59" t="s">
        <v>76</v>
      </c>
      <c r="F164" s="60">
        <v>2.9427585546866597</v>
      </c>
      <c r="G164" s="61">
        <v>54</v>
      </c>
      <c r="H164" s="62">
        <v>2.9251102292768958</v>
      </c>
      <c r="I164" s="61">
        <v>54</v>
      </c>
      <c r="J164" s="62">
        <v>3.0219489872267649</v>
      </c>
      <c r="K164" s="61">
        <v>54</v>
      </c>
      <c r="L164" s="62">
        <v>2.1382716049382711</v>
      </c>
      <c r="M164" s="61">
        <v>54</v>
      </c>
      <c r="N164" s="62">
        <v>2.4904320987654325</v>
      </c>
      <c r="O164" s="61">
        <v>54</v>
      </c>
      <c r="P164" s="62">
        <v>3.0580246913580251</v>
      </c>
      <c r="Q164" s="61">
        <v>54</v>
      </c>
      <c r="R164" s="62">
        <v>2.4887820512820515</v>
      </c>
      <c r="S164" s="61">
        <v>54</v>
      </c>
      <c r="T164" s="62">
        <v>1.7083333333333335</v>
      </c>
      <c r="U164" s="61">
        <v>54</v>
      </c>
      <c r="V164" s="62">
        <v>2.7450980392156858</v>
      </c>
      <c r="W164" s="63">
        <v>54</v>
      </c>
      <c r="X164" s="49"/>
    </row>
    <row r="165" spans="1:32" x14ac:dyDescent="0.3">
      <c r="A165" s="36" t="str">
        <f t="shared" si="13"/>
        <v>105. ročník</v>
      </c>
      <c r="B165" s="24">
        <v>10</v>
      </c>
      <c r="C165" s="66"/>
      <c r="D165" s="216" t="s">
        <v>89</v>
      </c>
      <c r="E165" s="59" t="s">
        <v>15</v>
      </c>
      <c r="F165" s="60">
        <v>2.9266803784450839</v>
      </c>
      <c r="G165" s="61">
        <v>15</v>
      </c>
      <c r="H165" s="62">
        <v>2.940952380952381</v>
      </c>
      <c r="I165" s="61">
        <v>15</v>
      </c>
      <c r="J165" s="62">
        <v>2.9485257335257331</v>
      </c>
      <c r="K165" s="61">
        <v>15</v>
      </c>
      <c r="L165" s="62">
        <v>2.1655555555555557</v>
      </c>
      <c r="M165" s="61">
        <v>15</v>
      </c>
      <c r="N165" s="62">
        <v>2.4200000000000004</v>
      </c>
      <c r="O165" s="61">
        <v>15</v>
      </c>
      <c r="P165" s="62">
        <v>2.985555555555556</v>
      </c>
      <c r="Q165" s="61">
        <v>15</v>
      </c>
      <c r="R165" s="62">
        <v>2.5277777777777777</v>
      </c>
      <c r="S165" s="61">
        <v>15</v>
      </c>
      <c r="T165" s="62">
        <v>1.8333333333333337</v>
      </c>
      <c r="U165" s="61">
        <v>15</v>
      </c>
      <c r="V165" s="62">
        <v>2.4</v>
      </c>
      <c r="W165" s="63">
        <v>15</v>
      </c>
      <c r="X165" s="49"/>
    </row>
    <row r="166" spans="1:32" x14ac:dyDescent="0.3">
      <c r="A166" s="36" t="str">
        <f t="shared" si="13"/>
        <v>106.ročník</v>
      </c>
      <c r="B166" s="24">
        <v>10</v>
      </c>
      <c r="C166" s="66"/>
      <c r="D166" s="216"/>
      <c r="E166" s="59" t="s">
        <v>16</v>
      </c>
      <c r="F166" s="60">
        <v>3.0317010522157584</v>
      </c>
      <c r="G166" s="61">
        <v>10</v>
      </c>
      <c r="H166" s="62">
        <v>3.0966666666666667</v>
      </c>
      <c r="I166" s="61">
        <v>10</v>
      </c>
      <c r="J166" s="62">
        <v>3.0557828282828288</v>
      </c>
      <c r="K166" s="61">
        <v>10</v>
      </c>
      <c r="L166" s="62">
        <v>1.9416666666666667</v>
      </c>
      <c r="M166" s="61">
        <v>10</v>
      </c>
      <c r="N166" s="62">
        <v>2.3800000000000003</v>
      </c>
      <c r="O166" s="61">
        <v>10</v>
      </c>
      <c r="P166" s="62">
        <v>3.12</v>
      </c>
      <c r="Q166" s="61">
        <v>10</v>
      </c>
      <c r="R166" s="62">
        <v>2.3833333333333337</v>
      </c>
      <c r="S166" s="61">
        <v>10</v>
      </c>
      <c r="T166" s="62">
        <v>1.7</v>
      </c>
      <c r="U166" s="61">
        <v>10</v>
      </c>
      <c r="V166" s="62">
        <v>2.7499999999999996</v>
      </c>
      <c r="W166" s="63">
        <v>10</v>
      </c>
      <c r="X166" s="49"/>
    </row>
    <row r="167" spans="1:32" x14ac:dyDescent="0.3">
      <c r="A167" s="36" t="str">
        <f t="shared" si="13"/>
        <v>107.ročník</v>
      </c>
      <c r="B167" s="24">
        <v>10</v>
      </c>
      <c r="C167" s="66"/>
      <c r="D167" s="216"/>
      <c r="E167" s="59" t="s">
        <v>17</v>
      </c>
      <c r="F167" s="60">
        <v>3.0241174202474519</v>
      </c>
      <c r="G167" s="61">
        <v>19</v>
      </c>
      <c r="H167" s="62">
        <v>2.9409774436090226</v>
      </c>
      <c r="I167" s="61">
        <v>19</v>
      </c>
      <c r="J167" s="62">
        <v>3.1086257309941523</v>
      </c>
      <c r="K167" s="61">
        <v>19</v>
      </c>
      <c r="L167" s="62">
        <v>2.0210526315789474</v>
      </c>
      <c r="M167" s="61">
        <v>19</v>
      </c>
      <c r="N167" s="62">
        <v>2.557017543859649</v>
      </c>
      <c r="O167" s="61">
        <v>19</v>
      </c>
      <c r="P167" s="62">
        <v>3.0500000000000003</v>
      </c>
      <c r="Q167" s="61">
        <v>19</v>
      </c>
      <c r="R167" s="62">
        <v>2.4861111111111112</v>
      </c>
      <c r="S167" s="61">
        <v>19</v>
      </c>
      <c r="T167" s="62">
        <v>1.4705882352941178</v>
      </c>
      <c r="U167" s="61">
        <v>19</v>
      </c>
      <c r="V167" s="62">
        <v>2.4736842105263159</v>
      </c>
      <c r="W167" s="63">
        <v>19</v>
      </c>
      <c r="X167" s="49"/>
    </row>
    <row r="168" spans="1:32" x14ac:dyDescent="0.3">
      <c r="A168" s="36" t="str">
        <f t="shared" si="13"/>
        <v>108.ročník</v>
      </c>
      <c r="B168" s="24">
        <v>10</v>
      </c>
      <c r="C168" s="66"/>
      <c r="D168" s="216"/>
      <c r="E168" s="59" t="s">
        <v>18</v>
      </c>
      <c r="F168" s="60">
        <v>2.9127864782276554</v>
      </c>
      <c r="G168" s="61">
        <v>12</v>
      </c>
      <c r="H168" s="62">
        <v>2.8298611111111112</v>
      </c>
      <c r="I168" s="61">
        <v>12</v>
      </c>
      <c r="J168" s="62">
        <v>3.0605218855218852</v>
      </c>
      <c r="K168" s="61">
        <v>12</v>
      </c>
      <c r="L168" s="62">
        <v>2.2569444444444446</v>
      </c>
      <c r="M168" s="61">
        <v>12</v>
      </c>
      <c r="N168" s="62">
        <v>2.4611111111111108</v>
      </c>
      <c r="O168" s="61">
        <v>12</v>
      </c>
      <c r="P168" s="62">
        <v>2.9541666666666671</v>
      </c>
      <c r="Q168" s="61">
        <v>12</v>
      </c>
      <c r="R168" s="62">
        <v>2.5075757575757573</v>
      </c>
      <c r="S168" s="61">
        <v>12</v>
      </c>
      <c r="T168" s="62">
        <v>1.7272727272727273</v>
      </c>
      <c r="U168" s="61">
        <v>12</v>
      </c>
      <c r="V168" s="62">
        <v>3.0833333333333335</v>
      </c>
      <c r="W168" s="63">
        <v>12</v>
      </c>
      <c r="X168" s="49"/>
    </row>
    <row r="169" spans="1:32" x14ac:dyDescent="0.3">
      <c r="B169" s="24">
        <v>10</v>
      </c>
      <c r="C169" s="66"/>
      <c r="D169" s="216"/>
      <c r="E169" s="59" t="s">
        <v>19</v>
      </c>
      <c r="F169" s="60">
        <v>2.6675653594771238</v>
      </c>
      <c r="G169" s="61">
        <v>6</v>
      </c>
      <c r="H169" s="62">
        <v>2.9458333333333329</v>
      </c>
      <c r="I169" s="61">
        <v>6</v>
      </c>
      <c r="J169" s="62">
        <v>2.6955026455026454</v>
      </c>
      <c r="K169" s="61">
        <v>6</v>
      </c>
      <c r="L169" s="62">
        <v>2.3888888888888888</v>
      </c>
      <c r="M169" s="61">
        <v>6</v>
      </c>
      <c r="N169" s="62">
        <v>2.4527777777777779</v>
      </c>
      <c r="O169" s="61">
        <v>6</v>
      </c>
      <c r="P169" s="62">
        <v>2.8166666666666669</v>
      </c>
      <c r="Q169" s="61">
        <v>6</v>
      </c>
      <c r="R169" s="62">
        <v>2.6944444444444446</v>
      </c>
      <c r="S169" s="61">
        <v>6</v>
      </c>
      <c r="T169" s="62">
        <v>2.3333333333333335</v>
      </c>
      <c r="U169" s="61">
        <v>6</v>
      </c>
      <c r="V169" s="62">
        <v>3</v>
      </c>
      <c r="W169" s="63">
        <v>6</v>
      </c>
      <c r="X169" s="49"/>
    </row>
    <row r="173" spans="1:32" ht="15" thickBot="1" x14ac:dyDescent="0.35">
      <c r="A173">
        <v>1</v>
      </c>
      <c r="B173" s="24">
        <v>2</v>
      </c>
      <c r="C173">
        <v>3</v>
      </c>
      <c r="D173">
        <v>4</v>
      </c>
      <c r="E173">
        <v>5</v>
      </c>
      <c r="F173" s="41">
        <v>6</v>
      </c>
      <c r="G173">
        <v>7</v>
      </c>
      <c r="H173" s="24">
        <v>8</v>
      </c>
      <c r="I173">
        <v>9</v>
      </c>
      <c r="J173">
        <v>10</v>
      </c>
      <c r="K173">
        <v>11</v>
      </c>
      <c r="L173" s="41">
        <v>12</v>
      </c>
      <c r="M173">
        <v>13</v>
      </c>
      <c r="N173" s="24">
        <v>14</v>
      </c>
      <c r="O173">
        <v>15</v>
      </c>
      <c r="P173">
        <v>16</v>
      </c>
      <c r="Q173">
        <v>17</v>
      </c>
      <c r="R173" s="41">
        <v>18</v>
      </c>
      <c r="S173">
        <v>19</v>
      </c>
      <c r="T173" s="24">
        <v>20</v>
      </c>
      <c r="U173">
        <v>21</v>
      </c>
      <c r="V173">
        <v>22</v>
      </c>
      <c r="W173">
        <v>23</v>
      </c>
      <c r="X173" s="41">
        <v>24</v>
      </c>
      <c r="Y173">
        <v>25</v>
      </c>
      <c r="Z173" s="41">
        <v>26</v>
      </c>
      <c r="AA173">
        <v>27</v>
      </c>
      <c r="AB173" s="41">
        <v>28</v>
      </c>
      <c r="AC173" s="41">
        <v>29</v>
      </c>
      <c r="AD173">
        <v>30</v>
      </c>
      <c r="AE173" s="41">
        <v>31</v>
      </c>
    </row>
    <row r="174" spans="1:32" ht="15" customHeight="1" thickTop="1" x14ac:dyDescent="0.3">
      <c r="B174" s="90" t="s">
        <v>77</v>
      </c>
      <c r="C174" s="91"/>
      <c r="D174" s="91"/>
      <c r="E174" s="92"/>
      <c r="F174" s="93" t="s">
        <v>118</v>
      </c>
      <c r="G174" s="94"/>
      <c r="H174" s="94" t="s">
        <v>119</v>
      </c>
      <c r="I174" s="94"/>
      <c r="J174" s="94" t="s">
        <v>120</v>
      </c>
      <c r="K174" s="94"/>
      <c r="L174" s="94" t="s">
        <v>121</v>
      </c>
      <c r="M174" s="94"/>
      <c r="N174" s="94" t="s">
        <v>122</v>
      </c>
      <c r="O174" s="94"/>
      <c r="P174" s="94" t="s">
        <v>123</v>
      </c>
      <c r="Q174" s="94"/>
      <c r="R174" s="94" t="s">
        <v>124</v>
      </c>
      <c r="S174" s="94"/>
      <c r="T174" s="94" t="s">
        <v>125</v>
      </c>
      <c r="U174" s="94"/>
      <c r="V174" s="94" t="s">
        <v>126</v>
      </c>
      <c r="W174" s="94"/>
      <c r="X174" s="94" t="s">
        <v>127</v>
      </c>
      <c r="Y174" s="94"/>
      <c r="Z174" s="94" t="s">
        <v>128</v>
      </c>
      <c r="AA174" s="94"/>
      <c r="AB174" s="94" t="s">
        <v>129</v>
      </c>
      <c r="AC174" s="94"/>
      <c r="AD174" s="94" t="s">
        <v>9</v>
      </c>
      <c r="AE174" s="95"/>
      <c r="AF174" s="72"/>
    </row>
    <row r="175" spans="1:32" ht="15" thickBot="1" x14ac:dyDescent="0.35">
      <c r="B175" s="96"/>
      <c r="C175" s="97"/>
      <c r="D175" s="97"/>
      <c r="E175" s="98"/>
      <c r="F175" s="73" t="s">
        <v>10</v>
      </c>
      <c r="G175" s="74" t="s">
        <v>11</v>
      </c>
      <c r="H175" s="74" t="s">
        <v>10</v>
      </c>
      <c r="I175" s="74" t="s">
        <v>11</v>
      </c>
      <c r="J175" s="74" t="s">
        <v>10</v>
      </c>
      <c r="K175" s="74" t="s">
        <v>11</v>
      </c>
      <c r="L175" s="74" t="s">
        <v>10</v>
      </c>
      <c r="M175" s="74" t="s">
        <v>11</v>
      </c>
      <c r="N175" s="74" t="s">
        <v>10</v>
      </c>
      <c r="O175" s="74" t="s">
        <v>11</v>
      </c>
      <c r="P175" s="74" t="s">
        <v>10</v>
      </c>
      <c r="Q175" s="74" t="s">
        <v>11</v>
      </c>
      <c r="R175" s="74" t="s">
        <v>10</v>
      </c>
      <c r="S175" s="74" t="s">
        <v>11</v>
      </c>
      <c r="T175" s="74" t="s">
        <v>10</v>
      </c>
      <c r="U175" s="74" t="s">
        <v>11</v>
      </c>
      <c r="V175" s="74" t="s">
        <v>10</v>
      </c>
      <c r="W175" s="74" t="s">
        <v>11</v>
      </c>
      <c r="X175" s="74" t="s">
        <v>10</v>
      </c>
      <c r="Y175" s="74" t="s">
        <v>11</v>
      </c>
      <c r="Z175" s="74" t="s">
        <v>10</v>
      </c>
      <c r="AA175" s="74" t="s">
        <v>11</v>
      </c>
      <c r="AB175" s="74" t="s">
        <v>10</v>
      </c>
      <c r="AC175" s="74" t="s">
        <v>11</v>
      </c>
      <c r="AD175" s="74" t="s">
        <v>10</v>
      </c>
      <c r="AE175" s="75" t="s">
        <v>11</v>
      </c>
      <c r="AF175" s="72"/>
    </row>
    <row r="176" spans="1:32" ht="15" thickTop="1" x14ac:dyDescent="0.3">
      <c r="B176" s="76" t="s">
        <v>12</v>
      </c>
      <c r="C176" s="99" t="s">
        <v>13</v>
      </c>
      <c r="D176" s="100"/>
      <c r="E176" s="101"/>
      <c r="F176" s="77">
        <v>3.200242130750607</v>
      </c>
      <c r="G176" s="78">
        <v>413</v>
      </c>
      <c r="H176" s="79">
        <v>2.9600484261501201</v>
      </c>
      <c r="I176" s="78">
        <v>413</v>
      </c>
      <c r="J176" s="79">
        <v>3.0663438256658591</v>
      </c>
      <c r="K176" s="78">
        <v>413</v>
      </c>
      <c r="L176" s="79">
        <v>3.4225181598062941</v>
      </c>
      <c r="M176" s="78">
        <v>413</v>
      </c>
      <c r="N176" s="79">
        <v>3.2717917675544808</v>
      </c>
      <c r="O176" s="78">
        <v>413</v>
      </c>
      <c r="P176" s="79">
        <v>1.5975786924939483</v>
      </c>
      <c r="Q176" s="78">
        <v>413</v>
      </c>
      <c r="R176" s="79">
        <v>3.0871670702179177</v>
      </c>
      <c r="S176" s="78">
        <v>413</v>
      </c>
      <c r="T176" s="79">
        <v>1.6951170298627929</v>
      </c>
      <c r="U176" s="78">
        <v>413</v>
      </c>
      <c r="V176" s="79">
        <v>3.3296004842614977</v>
      </c>
      <c r="W176" s="78">
        <v>413</v>
      </c>
      <c r="X176" s="79">
        <v>2.050847457627119</v>
      </c>
      <c r="Y176" s="78">
        <v>413</v>
      </c>
      <c r="Z176" s="79">
        <v>1.7200968523002427</v>
      </c>
      <c r="AA176" s="78">
        <v>413</v>
      </c>
      <c r="AB176" s="79">
        <v>2.3159806295399519</v>
      </c>
      <c r="AC176" s="78">
        <v>413</v>
      </c>
      <c r="AD176" s="79">
        <v>3.0944309927360814</v>
      </c>
      <c r="AE176" s="80">
        <v>413</v>
      </c>
      <c r="AF176" s="72"/>
    </row>
    <row r="177" spans="1:32" ht="14.4" customHeight="1" x14ac:dyDescent="0.3">
      <c r="A177" s="36" t="str">
        <f>CONCATENATE(B177,E177)</f>
        <v>1Celá škola</v>
      </c>
      <c r="B177" s="102">
        <v>1</v>
      </c>
      <c r="C177" s="81" t="s">
        <v>14</v>
      </c>
      <c r="D177" s="81" t="s">
        <v>12</v>
      </c>
      <c r="E177" s="44" t="s">
        <v>58</v>
      </c>
      <c r="F177" s="82">
        <v>3.1542857142857144</v>
      </c>
      <c r="G177" s="83">
        <v>35</v>
      </c>
      <c r="H177" s="84">
        <v>3.0357142857142851</v>
      </c>
      <c r="I177" s="83">
        <v>35</v>
      </c>
      <c r="J177" s="84">
        <v>3.0857142857142859</v>
      </c>
      <c r="K177" s="83">
        <v>35</v>
      </c>
      <c r="L177" s="84">
        <v>3.2904761904761908</v>
      </c>
      <c r="M177" s="83">
        <v>35</v>
      </c>
      <c r="N177" s="84">
        <v>3.2214285714285715</v>
      </c>
      <c r="O177" s="83">
        <v>35</v>
      </c>
      <c r="P177" s="84">
        <v>1.6799999999999997</v>
      </c>
      <c r="Q177" s="83">
        <v>35</v>
      </c>
      <c r="R177" s="84">
        <v>3.1428571428571437</v>
      </c>
      <c r="S177" s="83">
        <v>35</v>
      </c>
      <c r="T177" s="84">
        <v>1.8476190476190482</v>
      </c>
      <c r="U177" s="83">
        <v>35</v>
      </c>
      <c r="V177" s="84">
        <v>3.3</v>
      </c>
      <c r="W177" s="83">
        <v>35</v>
      </c>
      <c r="X177" s="84">
        <v>1.9755102040816324</v>
      </c>
      <c r="Y177" s="83">
        <v>35</v>
      </c>
      <c r="Z177" s="84">
        <v>1.7657142857142853</v>
      </c>
      <c r="AA177" s="83">
        <v>35</v>
      </c>
      <c r="AB177" s="84">
        <v>2.5785714285714283</v>
      </c>
      <c r="AC177" s="83">
        <v>35</v>
      </c>
      <c r="AD177" s="84">
        <v>2.7142857142857149</v>
      </c>
      <c r="AE177" s="85">
        <v>35</v>
      </c>
      <c r="AF177" s="72"/>
    </row>
    <row r="178" spans="1:32" ht="14.4" customHeight="1" x14ac:dyDescent="0.3">
      <c r="A178" s="36" t="str">
        <f t="shared" ref="A178:A226" si="14">CONCATENATE(B178,E178)</f>
        <v>1Věk do 40 let</v>
      </c>
      <c r="B178" s="102">
        <v>1</v>
      </c>
      <c r="C178" s="81"/>
      <c r="D178" s="81" t="s">
        <v>130</v>
      </c>
      <c r="E178" s="35" t="s">
        <v>114</v>
      </c>
      <c r="F178" s="82">
        <v>3.2749999999999999</v>
      </c>
      <c r="G178" s="83">
        <v>16</v>
      </c>
      <c r="H178" s="84">
        <v>3.125</v>
      </c>
      <c r="I178" s="83">
        <v>16</v>
      </c>
      <c r="J178" s="84">
        <v>3.1875</v>
      </c>
      <c r="K178" s="83">
        <v>16</v>
      </c>
      <c r="L178" s="84">
        <v>3.395833333333333</v>
      </c>
      <c r="M178" s="83">
        <v>16</v>
      </c>
      <c r="N178" s="84">
        <v>3.359375</v>
      </c>
      <c r="O178" s="83">
        <v>16</v>
      </c>
      <c r="P178" s="84">
        <v>1.5875000000000004</v>
      </c>
      <c r="Q178" s="83">
        <v>16</v>
      </c>
      <c r="R178" s="84">
        <v>3.3125</v>
      </c>
      <c r="S178" s="83">
        <v>16</v>
      </c>
      <c r="T178" s="84">
        <v>1.8020833333333333</v>
      </c>
      <c r="U178" s="83">
        <v>16</v>
      </c>
      <c r="V178" s="84">
        <v>3.390625</v>
      </c>
      <c r="W178" s="83">
        <v>16</v>
      </c>
      <c r="X178" s="84">
        <v>1.9642857142857142</v>
      </c>
      <c r="Y178" s="83">
        <v>16</v>
      </c>
      <c r="Z178" s="84">
        <v>1.6875</v>
      </c>
      <c r="AA178" s="83">
        <v>16</v>
      </c>
      <c r="AB178" s="84">
        <v>2.546875</v>
      </c>
      <c r="AC178" s="83">
        <v>16</v>
      </c>
      <c r="AD178" s="84">
        <v>2.875</v>
      </c>
      <c r="AE178" s="85">
        <v>16</v>
      </c>
      <c r="AF178" s="72"/>
    </row>
    <row r="179" spans="1:32" ht="28.8" x14ac:dyDescent="0.3">
      <c r="A179" s="36" t="str">
        <f t="shared" si="14"/>
        <v>1Věk 41 let a více</v>
      </c>
      <c r="B179" s="102">
        <v>1</v>
      </c>
      <c r="C179" s="81"/>
      <c r="D179" s="81"/>
      <c r="E179" s="35" t="s">
        <v>115</v>
      </c>
      <c r="F179" s="82">
        <v>3.0526315789473681</v>
      </c>
      <c r="G179" s="83">
        <v>19</v>
      </c>
      <c r="H179" s="84">
        <v>2.9605263157894743</v>
      </c>
      <c r="I179" s="83">
        <v>19</v>
      </c>
      <c r="J179" s="84">
        <v>3</v>
      </c>
      <c r="K179" s="83">
        <v>19</v>
      </c>
      <c r="L179" s="84">
        <v>3.2017543859649122</v>
      </c>
      <c r="M179" s="83">
        <v>19</v>
      </c>
      <c r="N179" s="84">
        <v>3.1052631578947367</v>
      </c>
      <c r="O179" s="83">
        <v>19</v>
      </c>
      <c r="P179" s="84">
        <v>1.7578947368421052</v>
      </c>
      <c r="Q179" s="83">
        <v>19</v>
      </c>
      <c r="R179" s="84">
        <v>3</v>
      </c>
      <c r="S179" s="83">
        <v>19</v>
      </c>
      <c r="T179" s="84">
        <v>1.8859649122807018</v>
      </c>
      <c r="U179" s="83">
        <v>19</v>
      </c>
      <c r="V179" s="84">
        <v>3.2236842105263159</v>
      </c>
      <c r="W179" s="83">
        <v>19</v>
      </c>
      <c r="X179" s="84">
        <v>1.9849624060150373</v>
      </c>
      <c r="Y179" s="83">
        <v>19</v>
      </c>
      <c r="Z179" s="84">
        <v>1.8315789473684208</v>
      </c>
      <c r="AA179" s="83">
        <v>19</v>
      </c>
      <c r="AB179" s="84">
        <v>2.6052631578947372</v>
      </c>
      <c r="AC179" s="83">
        <v>19</v>
      </c>
      <c r="AD179" s="84">
        <v>2.5789473684210527</v>
      </c>
      <c r="AE179" s="85">
        <v>19</v>
      </c>
      <c r="AF179" s="72"/>
    </row>
    <row r="180" spans="1:32" ht="14.4" customHeight="1" x14ac:dyDescent="0.3">
      <c r="A180" s="36" t="str">
        <f t="shared" si="14"/>
        <v>1Úvazek: Plný</v>
      </c>
      <c r="B180" s="102">
        <v>1</v>
      </c>
      <c r="C180" s="81"/>
      <c r="D180" s="81" t="s">
        <v>133</v>
      </c>
      <c r="E180" s="35" t="s">
        <v>116</v>
      </c>
      <c r="F180" s="82">
        <v>3.168421052631579</v>
      </c>
      <c r="G180" s="83">
        <v>19</v>
      </c>
      <c r="H180" s="84">
        <v>3.0526315789473681</v>
      </c>
      <c r="I180" s="83">
        <v>19</v>
      </c>
      <c r="J180" s="84">
        <v>3.0210526315789474</v>
      </c>
      <c r="K180" s="83">
        <v>19</v>
      </c>
      <c r="L180" s="84">
        <v>3.2280701754385968</v>
      </c>
      <c r="M180" s="83">
        <v>19</v>
      </c>
      <c r="N180" s="84">
        <v>3.1907894736842106</v>
      </c>
      <c r="O180" s="83">
        <v>19</v>
      </c>
      <c r="P180" s="84">
        <v>1.726315789473684</v>
      </c>
      <c r="Q180" s="83">
        <v>19</v>
      </c>
      <c r="R180" s="84">
        <v>3.2421052631578946</v>
      </c>
      <c r="S180" s="83">
        <v>19</v>
      </c>
      <c r="T180" s="84">
        <v>1.9078947368421053</v>
      </c>
      <c r="U180" s="83">
        <v>19</v>
      </c>
      <c r="V180" s="84">
        <v>3.3223684210526314</v>
      </c>
      <c r="W180" s="83">
        <v>19</v>
      </c>
      <c r="X180" s="84">
        <v>2.0451127819548871</v>
      </c>
      <c r="Y180" s="83">
        <v>19</v>
      </c>
      <c r="Z180" s="84">
        <v>1.8052631578947365</v>
      </c>
      <c r="AA180" s="83">
        <v>19</v>
      </c>
      <c r="AB180" s="84">
        <v>2.6710526315789473</v>
      </c>
      <c r="AC180" s="83">
        <v>19</v>
      </c>
      <c r="AD180" s="84">
        <v>2.5789473684210527</v>
      </c>
      <c r="AE180" s="85">
        <v>19</v>
      </c>
      <c r="AF180" s="72"/>
    </row>
    <row r="181" spans="1:32" ht="28.8" x14ac:dyDescent="0.3">
      <c r="A181" s="36" t="str">
        <f t="shared" si="14"/>
        <v>1Úvazek: Částečný</v>
      </c>
      <c r="B181" s="102">
        <v>1</v>
      </c>
      <c r="C181" s="81"/>
      <c r="D181" s="81"/>
      <c r="E181" s="35" t="s">
        <v>117</v>
      </c>
      <c r="F181" s="82">
        <v>3.1375000000000002</v>
      </c>
      <c r="G181" s="83">
        <v>16</v>
      </c>
      <c r="H181" s="84">
        <v>3.0156250000000004</v>
      </c>
      <c r="I181" s="83">
        <v>16</v>
      </c>
      <c r="J181" s="84">
        <v>3.1625000000000001</v>
      </c>
      <c r="K181" s="83">
        <v>16</v>
      </c>
      <c r="L181" s="84">
        <v>3.3645833333333339</v>
      </c>
      <c r="M181" s="83">
        <v>16</v>
      </c>
      <c r="N181" s="84">
        <v>3.2578125</v>
      </c>
      <c r="O181" s="83">
        <v>16</v>
      </c>
      <c r="P181" s="84">
        <v>1.625</v>
      </c>
      <c r="Q181" s="83">
        <v>16</v>
      </c>
      <c r="R181" s="84">
        <v>3.0250000000000004</v>
      </c>
      <c r="S181" s="83">
        <v>16</v>
      </c>
      <c r="T181" s="84">
        <v>1.7760416666666667</v>
      </c>
      <c r="U181" s="83">
        <v>16</v>
      </c>
      <c r="V181" s="84">
        <v>3.2734375</v>
      </c>
      <c r="W181" s="83">
        <v>16</v>
      </c>
      <c r="X181" s="84">
        <v>1.892857142857143</v>
      </c>
      <c r="Y181" s="83">
        <v>16</v>
      </c>
      <c r="Z181" s="84">
        <v>1.71875</v>
      </c>
      <c r="AA181" s="83">
        <v>16</v>
      </c>
      <c r="AB181" s="84">
        <v>2.46875</v>
      </c>
      <c r="AC181" s="83">
        <v>16</v>
      </c>
      <c r="AD181" s="84">
        <v>2.875</v>
      </c>
      <c r="AE181" s="85">
        <v>16</v>
      </c>
      <c r="AF181" s="72"/>
    </row>
    <row r="182" spans="1:32" ht="14.4" customHeight="1" x14ac:dyDescent="0.3">
      <c r="A182" s="36" t="str">
        <f t="shared" si="14"/>
        <v>2Celá škola</v>
      </c>
      <c r="B182" s="102">
        <v>2</v>
      </c>
      <c r="C182" s="81" t="s">
        <v>20</v>
      </c>
      <c r="D182" s="81" t="s">
        <v>12</v>
      </c>
      <c r="E182" s="44" t="s">
        <v>58</v>
      </c>
      <c r="F182" s="82">
        <v>3.2641304347826079</v>
      </c>
      <c r="G182" s="83">
        <v>46</v>
      </c>
      <c r="H182" s="84">
        <v>2.8641304347826093</v>
      </c>
      <c r="I182" s="83">
        <v>46</v>
      </c>
      <c r="J182" s="84">
        <v>3.0565217391304342</v>
      </c>
      <c r="K182" s="83">
        <v>46</v>
      </c>
      <c r="L182" s="84">
        <v>3.5108695652173916</v>
      </c>
      <c r="M182" s="83">
        <v>46</v>
      </c>
      <c r="N182" s="84">
        <v>3.3994565217391308</v>
      </c>
      <c r="O182" s="83">
        <v>46</v>
      </c>
      <c r="P182" s="84">
        <v>1.652173913043478</v>
      </c>
      <c r="Q182" s="83">
        <v>46</v>
      </c>
      <c r="R182" s="84">
        <v>3.0739130434782611</v>
      </c>
      <c r="S182" s="83">
        <v>46</v>
      </c>
      <c r="T182" s="84">
        <v>1.5163043478260869</v>
      </c>
      <c r="U182" s="83">
        <v>46</v>
      </c>
      <c r="V182" s="84">
        <v>3.4945652173913042</v>
      </c>
      <c r="W182" s="83">
        <v>46</v>
      </c>
      <c r="X182" s="84">
        <v>1.9285714285714284</v>
      </c>
      <c r="Y182" s="83">
        <v>46</v>
      </c>
      <c r="Z182" s="84">
        <v>1.7413043478260868</v>
      </c>
      <c r="AA182" s="83">
        <v>46</v>
      </c>
      <c r="AB182" s="84">
        <v>2.0326086956521738</v>
      </c>
      <c r="AC182" s="83">
        <v>46</v>
      </c>
      <c r="AD182" s="84">
        <v>2.8043478260869561</v>
      </c>
      <c r="AE182" s="85">
        <v>46</v>
      </c>
      <c r="AF182" s="72"/>
    </row>
    <row r="183" spans="1:32" ht="14.4" customHeight="1" x14ac:dyDescent="0.3">
      <c r="A183" s="36" t="str">
        <f t="shared" si="14"/>
        <v>2Věk do 40 let</v>
      </c>
      <c r="B183" s="102">
        <v>2</v>
      </c>
      <c r="C183" s="81"/>
      <c r="D183" s="81" t="s">
        <v>130</v>
      </c>
      <c r="E183" s="35" t="s">
        <v>114</v>
      </c>
      <c r="F183" s="82">
        <v>3.2458333333333336</v>
      </c>
      <c r="G183" s="83">
        <v>12</v>
      </c>
      <c r="H183" s="84">
        <v>2.833333333333333</v>
      </c>
      <c r="I183" s="83">
        <v>12</v>
      </c>
      <c r="J183" s="84">
        <v>3.2</v>
      </c>
      <c r="K183" s="83">
        <v>12</v>
      </c>
      <c r="L183" s="84">
        <v>3.3611111111111116</v>
      </c>
      <c r="M183" s="83">
        <v>12</v>
      </c>
      <c r="N183" s="84">
        <v>3.3229166666666665</v>
      </c>
      <c r="O183" s="83">
        <v>12</v>
      </c>
      <c r="P183" s="84">
        <v>1.7333333333333332</v>
      </c>
      <c r="Q183" s="83">
        <v>12</v>
      </c>
      <c r="R183" s="84">
        <v>3.2833333333333337</v>
      </c>
      <c r="S183" s="83">
        <v>12</v>
      </c>
      <c r="T183" s="84">
        <v>1.6875</v>
      </c>
      <c r="U183" s="83">
        <v>12</v>
      </c>
      <c r="V183" s="84">
        <v>3.520833333333333</v>
      </c>
      <c r="W183" s="83">
        <v>12</v>
      </c>
      <c r="X183" s="84">
        <v>2.0476190476190474</v>
      </c>
      <c r="Y183" s="83">
        <v>12</v>
      </c>
      <c r="Z183" s="84">
        <v>1.7833333333333332</v>
      </c>
      <c r="AA183" s="83">
        <v>12</v>
      </c>
      <c r="AB183" s="84">
        <v>2.25</v>
      </c>
      <c r="AC183" s="83">
        <v>12</v>
      </c>
      <c r="AD183" s="84">
        <v>2.9166666666666665</v>
      </c>
      <c r="AE183" s="85">
        <v>12</v>
      </c>
      <c r="AF183" s="72"/>
    </row>
    <row r="184" spans="1:32" ht="28.8" x14ac:dyDescent="0.3">
      <c r="A184" s="36" t="str">
        <f t="shared" si="14"/>
        <v>2Věk 41 let a více</v>
      </c>
      <c r="B184" s="102">
        <v>2</v>
      </c>
      <c r="C184" s="81"/>
      <c r="D184" s="81"/>
      <c r="E184" s="35" t="s">
        <v>115</v>
      </c>
      <c r="F184" s="82">
        <v>3.2705882352941176</v>
      </c>
      <c r="G184" s="83">
        <v>34</v>
      </c>
      <c r="H184" s="84">
        <v>2.875</v>
      </c>
      <c r="I184" s="83">
        <v>34</v>
      </c>
      <c r="J184" s="84">
        <v>3.005882352941176</v>
      </c>
      <c r="K184" s="83">
        <v>34</v>
      </c>
      <c r="L184" s="84">
        <v>3.5637254901960786</v>
      </c>
      <c r="M184" s="83">
        <v>34</v>
      </c>
      <c r="N184" s="84">
        <v>3.4264705882352939</v>
      </c>
      <c r="O184" s="83">
        <v>34</v>
      </c>
      <c r="P184" s="84">
        <v>1.6235294117647057</v>
      </c>
      <c r="Q184" s="83">
        <v>34</v>
      </c>
      <c r="R184" s="84">
        <v>3.0000000000000004</v>
      </c>
      <c r="S184" s="83">
        <v>34</v>
      </c>
      <c r="T184" s="84">
        <v>1.4558823529411764</v>
      </c>
      <c r="U184" s="83">
        <v>34</v>
      </c>
      <c r="V184" s="84">
        <v>3.4852941176470584</v>
      </c>
      <c r="W184" s="83">
        <v>34</v>
      </c>
      <c r="X184" s="84">
        <v>1.8865546218487395</v>
      </c>
      <c r="Y184" s="83">
        <v>34</v>
      </c>
      <c r="Z184" s="84">
        <v>1.726470588235294</v>
      </c>
      <c r="AA184" s="83">
        <v>34</v>
      </c>
      <c r="AB184" s="84">
        <v>1.9558823529411766</v>
      </c>
      <c r="AC184" s="83">
        <v>34</v>
      </c>
      <c r="AD184" s="84">
        <v>2.7647058823529411</v>
      </c>
      <c r="AE184" s="85">
        <v>34</v>
      </c>
      <c r="AF184" s="72"/>
    </row>
    <row r="185" spans="1:32" ht="14.4" customHeight="1" x14ac:dyDescent="0.3">
      <c r="A185" s="36" t="str">
        <f t="shared" si="14"/>
        <v>2Úvazek: Plný</v>
      </c>
      <c r="B185" s="102">
        <v>2</v>
      </c>
      <c r="C185" s="81"/>
      <c r="D185" s="81" t="s">
        <v>133</v>
      </c>
      <c r="E185" s="35" t="s">
        <v>116</v>
      </c>
      <c r="F185" s="82">
        <v>3.2486486486486479</v>
      </c>
      <c r="G185" s="83">
        <v>37</v>
      </c>
      <c r="H185" s="84">
        <v>2.8175675675675675</v>
      </c>
      <c r="I185" s="83">
        <v>37</v>
      </c>
      <c r="J185" s="84">
        <v>3.0270270270270268</v>
      </c>
      <c r="K185" s="83">
        <v>37</v>
      </c>
      <c r="L185" s="84">
        <v>3.5180180180180187</v>
      </c>
      <c r="M185" s="83">
        <v>37</v>
      </c>
      <c r="N185" s="84">
        <v>3.4020270270270268</v>
      </c>
      <c r="O185" s="83">
        <v>37</v>
      </c>
      <c r="P185" s="84">
        <v>1.664864864864865</v>
      </c>
      <c r="Q185" s="83">
        <v>37</v>
      </c>
      <c r="R185" s="84">
        <v>3.0378378378378375</v>
      </c>
      <c r="S185" s="83">
        <v>37</v>
      </c>
      <c r="T185" s="84">
        <v>1.5067567567567564</v>
      </c>
      <c r="U185" s="83">
        <v>37</v>
      </c>
      <c r="V185" s="84">
        <v>3.4932432432432439</v>
      </c>
      <c r="W185" s="83">
        <v>37</v>
      </c>
      <c r="X185" s="84">
        <v>1.8957528957528962</v>
      </c>
      <c r="Y185" s="83">
        <v>37</v>
      </c>
      <c r="Z185" s="84">
        <v>1.7216216216216218</v>
      </c>
      <c r="AA185" s="83">
        <v>37</v>
      </c>
      <c r="AB185" s="84">
        <v>1.9662162162162162</v>
      </c>
      <c r="AC185" s="83">
        <v>37</v>
      </c>
      <c r="AD185" s="84">
        <v>2.8108108108108101</v>
      </c>
      <c r="AE185" s="85">
        <v>37</v>
      </c>
      <c r="AF185" s="72"/>
    </row>
    <row r="186" spans="1:32" ht="28.8" x14ac:dyDescent="0.3">
      <c r="A186" s="36" t="str">
        <f t="shared" si="14"/>
        <v>2Úvazek: Částečný</v>
      </c>
      <c r="B186" s="102">
        <v>2</v>
      </c>
      <c r="C186" s="81"/>
      <c r="D186" s="81"/>
      <c r="E186" s="35" t="s">
        <v>117</v>
      </c>
      <c r="F186" s="82">
        <v>3.3277777777777779</v>
      </c>
      <c r="G186" s="83">
        <v>9</v>
      </c>
      <c r="H186" s="84">
        <v>3.0555555555555554</v>
      </c>
      <c r="I186" s="83">
        <v>9</v>
      </c>
      <c r="J186" s="84">
        <v>3.1777777777777776</v>
      </c>
      <c r="K186" s="83">
        <v>9</v>
      </c>
      <c r="L186" s="84">
        <v>3.4814814814814814</v>
      </c>
      <c r="M186" s="83">
        <v>9</v>
      </c>
      <c r="N186" s="84">
        <v>3.3888888888888893</v>
      </c>
      <c r="O186" s="83">
        <v>9</v>
      </c>
      <c r="P186" s="84">
        <v>1.6</v>
      </c>
      <c r="Q186" s="83">
        <v>9</v>
      </c>
      <c r="R186" s="84">
        <v>3.2222222222222223</v>
      </c>
      <c r="S186" s="83">
        <v>9</v>
      </c>
      <c r="T186" s="84">
        <v>1.5555555555555556</v>
      </c>
      <c r="U186" s="83">
        <v>9</v>
      </c>
      <c r="V186" s="84">
        <v>3.5</v>
      </c>
      <c r="W186" s="83">
        <v>9</v>
      </c>
      <c r="X186" s="84">
        <v>2.0634920634920633</v>
      </c>
      <c r="Y186" s="83">
        <v>9</v>
      </c>
      <c r="Z186" s="84">
        <v>1.8222222222222224</v>
      </c>
      <c r="AA186" s="83">
        <v>9</v>
      </c>
      <c r="AB186" s="84">
        <v>2.3055555555555554</v>
      </c>
      <c r="AC186" s="83">
        <v>9</v>
      </c>
      <c r="AD186" s="84">
        <v>2.7777777777777777</v>
      </c>
      <c r="AE186" s="85">
        <v>9</v>
      </c>
      <c r="AF186" s="72"/>
    </row>
    <row r="187" spans="1:32" ht="14.4" customHeight="1" x14ac:dyDescent="0.3">
      <c r="A187" s="36" t="str">
        <f t="shared" si="14"/>
        <v>3Celá škola</v>
      </c>
      <c r="B187" s="102">
        <v>3</v>
      </c>
      <c r="C187" s="81" t="s">
        <v>21</v>
      </c>
      <c r="D187" s="81" t="s">
        <v>12</v>
      </c>
      <c r="E187" s="44" t="s">
        <v>58</v>
      </c>
      <c r="F187" s="82">
        <v>3.1714285714285713</v>
      </c>
      <c r="G187" s="83">
        <v>28</v>
      </c>
      <c r="H187" s="84">
        <v>2.8392857142857135</v>
      </c>
      <c r="I187" s="83">
        <v>28</v>
      </c>
      <c r="J187" s="84">
        <v>2.8214285714285725</v>
      </c>
      <c r="K187" s="83">
        <v>28</v>
      </c>
      <c r="L187" s="84">
        <v>3.458333333333333</v>
      </c>
      <c r="M187" s="83">
        <v>28</v>
      </c>
      <c r="N187" s="84">
        <v>3.2276785714285712</v>
      </c>
      <c r="O187" s="83">
        <v>28</v>
      </c>
      <c r="P187" s="84">
        <v>1.7571428571428573</v>
      </c>
      <c r="Q187" s="83">
        <v>28</v>
      </c>
      <c r="R187" s="84">
        <v>3.0857142857142863</v>
      </c>
      <c r="S187" s="83">
        <v>28</v>
      </c>
      <c r="T187" s="84">
        <v>1.7767857142857142</v>
      </c>
      <c r="U187" s="83">
        <v>28</v>
      </c>
      <c r="V187" s="84">
        <v>3.4910714285714279</v>
      </c>
      <c r="W187" s="83">
        <v>28</v>
      </c>
      <c r="X187" s="84">
        <v>2.16326530612245</v>
      </c>
      <c r="Y187" s="83">
        <v>28</v>
      </c>
      <c r="Z187" s="84">
        <v>1.7607142857142855</v>
      </c>
      <c r="AA187" s="83">
        <v>28</v>
      </c>
      <c r="AB187" s="84">
        <v>2.1607142857142851</v>
      </c>
      <c r="AC187" s="83">
        <v>28</v>
      </c>
      <c r="AD187" s="84">
        <v>3.0357142857142856</v>
      </c>
      <c r="AE187" s="85">
        <v>28</v>
      </c>
      <c r="AF187" s="72"/>
    </row>
    <row r="188" spans="1:32" ht="14.4" customHeight="1" x14ac:dyDescent="0.3">
      <c r="A188" s="36" t="str">
        <f t="shared" si="14"/>
        <v>3Věk do 40 let</v>
      </c>
      <c r="B188" s="102">
        <v>3</v>
      </c>
      <c r="C188" s="81"/>
      <c r="D188" s="81" t="s">
        <v>130</v>
      </c>
      <c r="E188" s="35" t="s">
        <v>114</v>
      </c>
      <c r="F188" s="82">
        <v>3.020833333333333</v>
      </c>
      <c r="G188" s="83">
        <v>12</v>
      </c>
      <c r="H188" s="84">
        <v>2.7708333333333335</v>
      </c>
      <c r="I188" s="83">
        <v>12</v>
      </c>
      <c r="J188" s="84">
        <v>2.85</v>
      </c>
      <c r="K188" s="83">
        <v>12</v>
      </c>
      <c r="L188" s="84">
        <v>3.3333333333333335</v>
      </c>
      <c r="M188" s="83">
        <v>12</v>
      </c>
      <c r="N188" s="84">
        <v>3.09375</v>
      </c>
      <c r="O188" s="83">
        <v>12</v>
      </c>
      <c r="P188" s="84">
        <v>1.8666666666666665</v>
      </c>
      <c r="Q188" s="83">
        <v>12</v>
      </c>
      <c r="R188" s="84">
        <v>2.8333333333333335</v>
      </c>
      <c r="S188" s="83">
        <v>12</v>
      </c>
      <c r="T188" s="84">
        <v>1.8194444444444444</v>
      </c>
      <c r="U188" s="83">
        <v>12</v>
      </c>
      <c r="V188" s="84">
        <v>3.4895833333333335</v>
      </c>
      <c r="W188" s="83">
        <v>12</v>
      </c>
      <c r="X188" s="84">
        <v>2.083333333333333</v>
      </c>
      <c r="Y188" s="83">
        <v>12</v>
      </c>
      <c r="Z188" s="84">
        <v>1.7916666666666667</v>
      </c>
      <c r="AA188" s="83">
        <v>12</v>
      </c>
      <c r="AB188" s="84">
        <v>2.0833333333333335</v>
      </c>
      <c r="AC188" s="83">
        <v>12</v>
      </c>
      <c r="AD188" s="84">
        <v>2.583333333333333</v>
      </c>
      <c r="AE188" s="85">
        <v>12</v>
      </c>
      <c r="AF188" s="72"/>
    </row>
    <row r="189" spans="1:32" ht="28.8" x14ac:dyDescent="0.3">
      <c r="A189" s="36" t="str">
        <f t="shared" si="14"/>
        <v>3Věk 41 let a více</v>
      </c>
      <c r="B189" s="102">
        <v>3</v>
      </c>
      <c r="C189" s="81"/>
      <c r="D189" s="81"/>
      <c r="E189" s="35" t="s">
        <v>115</v>
      </c>
      <c r="F189" s="82">
        <v>3.2843750000000003</v>
      </c>
      <c r="G189" s="83">
        <v>16</v>
      </c>
      <c r="H189" s="84">
        <v>2.8906250000000004</v>
      </c>
      <c r="I189" s="83">
        <v>16</v>
      </c>
      <c r="J189" s="84">
        <v>2.8</v>
      </c>
      <c r="K189" s="83">
        <v>16</v>
      </c>
      <c r="L189" s="84">
        <v>3.552083333333333</v>
      </c>
      <c r="M189" s="83">
        <v>16</v>
      </c>
      <c r="N189" s="84">
        <v>3.3281249999999996</v>
      </c>
      <c r="O189" s="83">
        <v>16</v>
      </c>
      <c r="P189" s="84">
        <v>1.675</v>
      </c>
      <c r="Q189" s="83">
        <v>16</v>
      </c>
      <c r="R189" s="84">
        <v>3.2749999999999999</v>
      </c>
      <c r="S189" s="83">
        <v>16</v>
      </c>
      <c r="T189" s="84">
        <v>1.744791666666667</v>
      </c>
      <c r="U189" s="83">
        <v>16</v>
      </c>
      <c r="V189" s="84">
        <v>3.4921875</v>
      </c>
      <c r="W189" s="83">
        <v>16</v>
      </c>
      <c r="X189" s="84">
        <v>2.2232142857142865</v>
      </c>
      <c r="Y189" s="83">
        <v>16</v>
      </c>
      <c r="Z189" s="84">
        <v>1.7375</v>
      </c>
      <c r="AA189" s="83">
        <v>16</v>
      </c>
      <c r="AB189" s="84">
        <v>2.21875</v>
      </c>
      <c r="AC189" s="83">
        <v>16</v>
      </c>
      <c r="AD189" s="84">
        <v>3.3750000000000004</v>
      </c>
      <c r="AE189" s="85">
        <v>16</v>
      </c>
      <c r="AF189" s="72"/>
    </row>
    <row r="190" spans="1:32" ht="14.4" customHeight="1" x14ac:dyDescent="0.3">
      <c r="A190" s="36" t="str">
        <f t="shared" si="14"/>
        <v>3Úvazek: Plný</v>
      </c>
      <c r="B190" s="102">
        <v>3</v>
      </c>
      <c r="C190" s="81"/>
      <c r="D190" s="81" t="s">
        <v>133</v>
      </c>
      <c r="E190" s="35" t="s">
        <v>116</v>
      </c>
      <c r="F190" s="82">
        <v>3.2105263157894739</v>
      </c>
      <c r="G190" s="83">
        <v>19</v>
      </c>
      <c r="H190" s="84">
        <v>2.7236842105263164</v>
      </c>
      <c r="I190" s="83">
        <v>19</v>
      </c>
      <c r="J190" s="84">
        <v>2.8000000000000003</v>
      </c>
      <c r="K190" s="83">
        <v>19</v>
      </c>
      <c r="L190" s="84">
        <v>3.5526315789473686</v>
      </c>
      <c r="M190" s="83">
        <v>19</v>
      </c>
      <c r="N190" s="84">
        <v>3.3092105263157894</v>
      </c>
      <c r="O190" s="83">
        <v>19</v>
      </c>
      <c r="P190" s="84">
        <v>1.6631578947368422</v>
      </c>
      <c r="Q190" s="83">
        <v>19</v>
      </c>
      <c r="R190" s="84">
        <v>3.1052631578947367</v>
      </c>
      <c r="S190" s="83">
        <v>19</v>
      </c>
      <c r="T190" s="84">
        <v>1.7324561403508774</v>
      </c>
      <c r="U190" s="83">
        <v>19</v>
      </c>
      <c r="V190" s="84">
        <v>3.5855263157894739</v>
      </c>
      <c r="W190" s="83">
        <v>19</v>
      </c>
      <c r="X190" s="84">
        <v>2.1203007518796992</v>
      </c>
      <c r="Y190" s="83">
        <v>19</v>
      </c>
      <c r="Z190" s="84">
        <v>1.7157894736842108</v>
      </c>
      <c r="AA190" s="83">
        <v>19</v>
      </c>
      <c r="AB190" s="84">
        <v>2.1973684210526319</v>
      </c>
      <c r="AC190" s="83">
        <v>19</v>
      </c>
      <c r="AD190" s="84">
        <v>3.0526315789473681</v>
      </c>
      <c r="AE190" s="85">
        <v>19</v>
      </c>
      <c r="AF190" s="72"/>
    </row>
    <row r="191" spans="1:32" ht="28.8" x14ac:dyDescent="0.3">
      <c r="A191" s="36" t="str">
        <f t="shared" si="14"/>
        <v>3Úvazek: Částečný</v>
      </c>
      <c r="B191" s="102">
        <v>3</v>
      </c>
      <c r="C191" s="81"/>
      <c r="D191" s="81"/>
      <c r="E191" s="35" t="s">
        <v>117</v>
      </c>
      <c r="F191" s="82">
        <v>3.088888888888889</v>
      </c>
      <c r="G191" s="83">
        <v>9</v>
      </c>
      <c r="H191" s="84">
        <v>3.0833333333333335</v>
      </c>
      <c r="I191" s="83">
        <v>9</v>
      </c>
      <c r="J191" s="84">
        <v>2.8666666666666667</v>
      </c>
      <c r="K191" s="83">
        <v>9</v>
      </c>
      <c r="L191" s="84">
        <v>3.2592592592592595</v>
      </c>
      <c r="M191" s="83">
        <v>9</v>
      </c>
      <c r="N191" s="84">
        <v>3.0555555555555554</v>
      </c>
      <c r="O191" s="83">
        <v>9</v>
      </c>
      <c r="P191" s="84">
        <v>1.9555555555555557</v>
      </c>
      <c r="Q191" s="83">
        <v>9</v>
      </c>
      <c r="R191" s="84">
        <v>3.0444444444444447</v>
      </c>
      <c r="S191" s="83">
        <v>9</v>
      </c>
      <c r="T191" s="84">
        <v>1.8703703703703702</v>
      </c>
      <c r="U191" s="83">
        <v>9</v>
      </c>
      <c r="V191" s="84">
        <v>3.2916666666666665</v>
      </c>
      <c r="W191" s="83">
        <v>9</v>
      </c>
      <c r="X191" s="84">
        <v>2.253968253968254</v>
      </c>
      <c r="Y191" s="83">
        <v>9</v>
      </c>
      <c r="Z191" s="84">
        <v>1.8555555555555558</v>
      </c>
      <c r="AA191" s="83">
        <v>9</v>
      </c>
      <c r="AB191" s="84">
        <v>2.0833333333333335</v>
      </c>
      <c r="AC191" s="83">
        <v>9</v>
      </c>
      <c r="AD191" s="84">
        <v>3.0000000000000004</v>
      </c>
      <c r="AE191" s="85">
        <v>9</v>
      </c>
      <c r="AF191" s="72"/>
    </row>
    <row r="192" spans="1:32" ht="14.4" customHeight="1" x14ac:dyDescent="0.3">
      <c r="A192" s="36" t="str">
        <f t="shared" si="14"/>
        <v>4Celá škola</v>
      </c>
      <c r="B192" s="102">
        <v>4</v>
      </c>
      <c r="C192" s="81" t="s">
        <v>22</v>
      </c>
      <c r="D192" s="81" t="s">
        <v>12</v>
      </c>
      <c r="E192" s="44" t="s">
        <v>58</v>
      </c>
      <c r="F192" s="82">
        <v>3.3149999999999999</v>
      </c>
      <c r="G192" s="83">
        <v>30</v>
      </c>
      <c r="H192" s="84">
        <v>3.3666666666666671</v>
      </c>
      <c r="I192" s="83">
        <v>30</v>
      </c>
      <c r="J192" s="84">
        <v>3.34</v>
      </c>
      <c r="K192" s="83">
        <v>30</v>
      </c>
      <c r="L192" s="84">
        <v>3.5944444444444446</v>
      </c>
      <c r="M192" s="83">
        <v>30</v>
      </c>
      <c r="N192" s="84">
        <v>3.3583333333333334</v>
      </c>
      <c r="O192" s="83">
        <v>30</v>
      </c>
      <c r="P192" s="84">
        <v>1.3200000000000003</v>
      </c>
      <c r="Q192" s="83">
        <v>30</v>
      </c>
      <c r="R192" s="84">
        <v>3.24</v>
      </c>
      <c r="S192" s="83">
        <v>30</v>
      </c>
      <c r="T192" s="84">
        <v>1.4388888888888889</v>
      </c>
      <c r="U192" s="83">
        <v>30</v>
      </c>
      <c r="V192" s="84">
        <v>3.2041666666666666</v>
      </c>
      <c r="W192" s="83">
        <v>30</v>
      </c>
      <c r="X192" s="84">
        <v>1.9190476190476189</v>
      </c>
      <c r="Y192" s="83">
        <v>30</v>
      </c>
      <c r="Z192" s="84">
        <v>1.6833333333333331</v>
      </c>
      <c r="AA192" s="83">
        <v>30</v>
      </c>
      <c r="AB192" s="84">
        <v>2.0416666666666665</v>
      </c>
      <c r="AC192" s="83">
        <v>30</v>
      </c>
      <c r="AD192" s="84">
        <v>3.7666666666666671</v>
      </c>
      <c r="AE192" s="85">
        <v>30</v>
      </c>
      <c r="AF192" s="72"/>
    </row>
    <row r="193" spans="1:32" ht="14.4" customHeight="1" x14ac:dyDescent="0.3">
      <c r="A193" s="36" t="str">
        <f t="shared" si="14"/>
        <v>4Věk do 40 let</v>
      </c>
      <c r="B193" s="102">
        <v>4</v>
      </c>
      <c r="C193" s="81"/>
      <c r="D193" s="81" t="s">
        <v>130</v>
      </c>
      <c r="E193" s="35" t="s">
        <v>114</v>
      </c>
      <c r="F193" s="82">
        <v>3.2312499999999997</v>
      </c>
      <c r="G193" s="83">
        <v>8</v>
      </c>
      <c r="H193" s="84">
        <v>3.28125</v>
      </c>
      <c r="I193" s="83">
        <v>8</v>
      </c>
      <c r="J193" s="84">
        <v>3.2750000000000004</v>
      </c>
      <c r="K193" s="83">
        <v>8</v>
      </c>
      <c r="L193" s="84">
        <v>3.479166666666667</v>
      </c>
      <c r="M193" s="83">
        <v>8</v>
      </c>
      <c r="N193" s="84">
        <v>3.2031249999999996</v>
      </c>
      <c r="O193" s="83">
        <v>8</v>
      </c>
      <c r="P193" s="84">
        <v>1.35</v>
      </c>
      <c r="Q193" s="83">
        <v>8</v>
      </c>
      <c r="R193" s="84">
        <v>3.25</v>
      </c>
      <c r="S193" s="83">
        <v>8</v>
      </c>
      <c r="T193" s="84">
        <v>1.5520833333333333</v>
      </c>
      <c r="U193" s="83">
        <v>8</v>
      </c>
      <c r="V193" s="84">
        <v>3.25</v>
      </c>
      <c r="W193" s="83">
        <v>8</v>
      </c>
      <c r="X193" s="84">
        <v>1.964285714285714</v>
      </c>
      <c r="Y193" s="83">
        <v>8</v>
      </c>
      <c r="Z193" s="84">
        <v>1.75</v>
      </c>
      <c r="AA193" s="83">
        <v>8</v>
      </c>
      <c r="AB193" s="84">
        <v>2.03125</v>
      </c>
      <c r="AC193" s="83">
        <v>8</v>
      </c>
      <c r="AD193" s="84">
        <v>3.5</v>
      </c>
      <c r="AE193" s="85">
        <v>8</v>
      </c>
      <c r="AF193" s="72"/>
    </row>
    <row r="194" spans="1:32" ht="28.8" x14ac:dyDescent="0.3">
      <c r="A194" s="36" t="str">
        <f t="shared" si="14"/>
        <v>4Věk 41 let a více</v>
      </c>
      <c r="B194" s="102">
        <v>4</v>
      </c>
      <c r="C194" s="81"/>
      <c r="D194" s="81"/>
      <c r="E194" s="35" t="s">
        <v>115</v>
      </c>
      <c r="F194" s="82">
        <v>3.3454545454545452</v>
      </c>
      <c r="G194" s="83">
        <v>22</v>
      </c>
      <c r="H194" s="84">
        <v>3.3977272727272725</v>
      </c>
      <c r="I194" s="83">
        <v>22</v>
      </c>
      <c r="J194" s="84">
        <v>3.3636363636363638</v>
      </c>
      <c r="K194" s="83">
        <v>22</v>
      </c>
      <c r="L194" s="84">
        <v>3.6363636363636362</v>
      </c>
      <c r="M194" s="83">
        <v>22</v>
      </c>
      <c r="N194" s="84">
        <v>3.4147727272727271</v>
      </c>
      <c r="O194" s="83">
        <v>22</v>
      </c>
      <c r="P194" s="84">
        <v>1.3090909090909091</v>
      </c>
      <c r="Q194" s="83">
        <v>22</v>
      </c>
      <c r="R194" s="84">
        <v>3.2363636363636363</v>
      </c>
      <c r="S194" s="83">
        <v>22</v>
      </c>
      <c r="T194" s="84">
        <v>1.3977272727272732</v>
      </c>
      <c r="U194" s="83">
        <v>22</v>
      </c>
      <c r="V194" s="84">
        <v>3.1874999999999996</v>
      </c>
      <c r="W194" s="83">
        <v>22</v>
      </c>
      <c r="X194" s="84">
        <v>1.9025974025974028</v>
      </c>
      <c r="Y194" s="83">
        <v>22</v>
      </c>
      <c r="Z194" s="84">
        <v>1.6590909090909092</v>
      </c>
      <c r="AA194" s="83">
        <v>22</v>
      </c>
      <c r="AB194" s="84">
        <v>2.0454545454545454</v>
      </c>
      <c r="AC194" s="83">
        <v>22</v>
      </c>
      <c r="AD194" s="84">
        <v>3.8636363636363642</v>
      </c>
      <c r="AE194" s="85">
        <v>22</v>
      </c>
      <c r="AF194" s="72"/>
    </row>
    <row r="195" spans="1:32" ht="14.4" customHeight="1" x14ac:dyDescent="0.3">
      <c r="A195" s="36" t="str">
        <f t="shared" si="14"/>
        <v>4Úvazek: Plný</v>
      </c>
      <c r="B195" s="102">
        <v>4</v>
      </c>
      <c r="C195" s="81"/>
      <c r="D195" s="81" t="s">
        <v>133</v>
      </c>
      <c r="E195" s="35" t="s">
        <v>116</v>
      </c>
      <c r="F195" s="82">
        <v>3.3599999999999994</v>
      </c>
      <c r="G195" s="83">
        <v>25</v>
      </c>
      <c r="H195" s="84">
        <v>3.4100000000000006</v>
      </c>
      <c r="I195" s="83">
        <v>25</v>
      </c>
      <c r="J195" s="84">
        <v>3.4319999999999999</v>
      </c>
      <c r="K195" s="83">
        <v>25</v>
      </c>
      <c r="L195" s="84">
        <v>3.6133333333333337</v>
      </c>
      <c r="M195" s="83">
        <v>25</v>
      </c>
      <c r="N195" s="84">
        <v>3.4199999999999995</v>
      </c>
      <c r="O195" s="83">
        <v>25</v>
      </c>
      <c r="P195" s="84">
        <v>1.28</v>
      </c>
      <c r="Q195" s="83">
        <v>25</v>
      </c>
      <c r="R195" s="84">
        <v>3.3039999999999994</v>
      </c>
      <c r="S195" s="83">
        <v>25</v>
      </c>
      <c r="T195" s="84">
        <v>1.4200000000000002</v>
      </c>
      <c r="U195" s="83">
        <v>25</v>
      </c>
      <c r="V195" s="84">
        <v>3.22</v>
      </c>
      <c r="W195" s="83">
        <v>25</v>
      </c>
      <c r="X195" s="84">
        <v>1.8685714285714283</v>
      </c>
      <c r="Y195" s="83">
        <v>25</v>
      </c>
      <c r="Z195" s="84">
        <v>1.6839999999999999</v>
      </c>
      <c r="AA195" s="83">
        <v>25</v>
      </c>
      <c r="AB195" s="84">
        <v>2.0299999999999994</v>
      </c>
      <c r="AC195" s="83">
        <v>25</v>
      </c>
      <c r="AD195" s="84">
        <v>3.96</v>
      </c>
      <c r="AE195" s="85">
        <v>25</v>
      </c>
      <c r="AF195" s="72"/>
    </row>
    <row r="196" spans="1:32" ht="28.8" x14ac:dyDescent="0.3">
      <c r="A196" s="36" t="str">
        <f t="shared" si="14"/>
        <v>4Úvazek: Částečný</v>
      </c>
      <c r="B196" s="102">
        <v>4</v>
      </c>
      <c r="C196" s="81"/>
      <c r="D196" s="81"/>
      <c r="E196" s="35" t="s">
        <v>117</v>
      </c>
      <c r="F196" s="82">
        <v>3.09</v>
      </c>
      <c r="G196" s="83">
        <v>5</v>
      </c>
      <c r="H196" s="84">
        <v>3.15</v>
      </c>
      <c r="I196" s="83">
        <v>5</v>
      </c>
      <c r="J196" s="84">
        <v>2.88</v>
      </c>
      <c r="K196" s="83">
        <v>5</v>
      </c>
      <c r="L196" s="84">
        <v>3.5</v>
      </c>
      <c r="M196" s="83">
        <v>5</v>
      </c>
      <c r="N196" s="84">
        <v>3.05</v>
      </c>
      <c r="O196" s="83">
        <v>5</v>
      </c>
      <c r="P196" s="84">
        <v>1.52</v>
      </c>
      <c r="Q196" s="83">
        <v>5</v>
      </c>
      <c r="R196" s="84">
        <v>2.92</v>
      </c>
      <c r="S196" s="83">
        <v>5</v>
      </c>
      <c r="T196" s="84">
        <v>1.5333333333333334</v>
      </c>
      <c r="U196" s="83">
        <v>5</v>
      </c>
      <c r="V196" s="84">
        <v>3.125</v>
      </c>
      <c r="W196" s="83">
        <v>5</v>
      </c>
      <c r="X196" s="84">
        <v>2.1714285714285713</v>
      </c>
      <c r="Y196" s="83">
        <v>5</v>
      </c>
      <c r="Z196" s="84">
        <v>1.68</v>
      </c>
      <c r="AA196" s="83">
        <v>5</v>
      </c>
      <c r="AB196" s="84">
        <v>2.1</v>
      </c>
      <c r="AC196" s="83">
        <v>5</v>
      </c>
      <c r="AD196" s="84">
        <v>2.8</v>
      </c>
      <c r="AE196" s="85">
        <v>5</v>
      </c>
      <c r="AF196" s="72"/>
    </row>
    <row r="197" spans="1:32" ht="14.4" customHeight="1" x14ac:dyDescent="0.3">
      <c r="A197" s="36" t="str">
        <f t="shared" si="14"/>
        <v>5Celá škola</v>
      </c>
      <c r="B197" s="102">
        <v>5</v>
      </c>
      <c r="C197" s="81" t="s">
        <v>23</v>
      </c>
      <c r="D197" s="81" t="s">
        <v>12</v>
      </c>
      <c r="E197" s="44" t="s">
        <v>58</v>
      </c>
      <c r="F197" s="82">
        <v>3.0620689655172417</v>
      </c>
      <c r="G197" s="83">
        <v>29</v>
      </c>
      <c r="H197" s="84">
        <v>2.8793103448275859</v>
      </c>
      <c r="I197" s="83">
        <v>29</v>
      </c>
      <c r="J197" s="84">
        <v>3.1172413793103448</v>
      </c>
      <c r="K197" s="83">
        <v>29</v>
      </c>
      <c r="L197" s="84">
        <v>3.2931034482758625</v>
      </c>
      <c r="M197" s="83">
        <v>29</v>
      </c>
      <c r="N197" s="84">
        <v>3.0862068965517242</v>
      </c>
      <c r="O197" s="83">
        <v>29</v>
      </c>
      <c r="P197" s="84">
        <v>1.5931034482758624</v>
      </c>
      <c r="Q197" s="83">
        <v>29</v>
      </c>
      <c r="R197" s="84">
        <v>2.9724137931034478</v>
      </c>
      <c r="S197" s="83">
        <v>29</v>
      </c>
      <c r="T197" s="84">
        <v>1.9310344827586208</v>
      </c>
      <c r="U197" s="83">
        <v>29</v>
      </c>
      <c r="V197" s="84">
        <v>3.3448275862068964</v>
      </c>
      <c r="W197" s="83">
        <v>29</v>
      </c>
      <c r="X197" s="84">
        <v>2.2561576354679809</v>
      </c>
      <c r="Y197" s="83">
        <v>29</v>
      </c>
      <c r="Z197" s="84">
        <v>1.9</v>
      </c>
      <c r="AA197" s="83">
        <v>29</v>
      </c>
      <c r="AB197" s="84">
        <v>2.4913793103448278</v>
      </c>
      <c r="AC197" s="83">
        <v>29</v>
      </c>
      <c r="AD197" s="84">
        <v>3.3103448275862073</v>
      </c>
      <c r="AE197" s="85">
        <v>29</v>
      </c>
      <c r="AF197" s="72"/>
    </row>
    <row r="198" spans="1:32" ht="14.4" customHeight="1" x14ac:dyDescent="0.3">
      <c r="A198" s="36" t="str">
        <f t="shared" si="14"/>
        <v>5Věk do 40 let</v>
      </c>
      <c r="B198" s="102">
        <v>5</v>
      </c>
      <c r="C198" s="81"/>
      <c r="D198" s="81" t="s">
        <v>130</v>
      </c>
      <c r="E198" s="35" t="s">
        <v>114</v>
      </c>
      <c r="F198" s="82">
        <v>2.8499999999999996</v>
      </c>
      <c r="G198" s="83">
        <v>8</v>
      </c>
      <c r="H198" s="84">
        <v>2.65625</v>
      </c>
      <c r="I198" s="83">
        <v>8</v>
      </c>
      <c r="J198" s="84">
        <v>3.0249999999999999</v>
      </c>
      <c r="K198" s="83">
        <v>8</v>
      </c>
      <c r="L198" s="84">
        <v>3.166666666666667</v>
      </c>
      <c r="M198" s="83">
        <v>8</v>
      </c>
      <c r="N198" s="84">
        <v>2.828125</v>
      </c>
      <c r="O198" s="83">
        <v>8</v>
      </c>
      <c r="P198" s="84">
        <v>1.65</v>
      </c>
      <c r="Q198" s="83">
        <v>8</v>
      </c>
      <c r="R198" s="84">
        <v>2.7</v>
      </c>
      <c r="S198" s="83">
        <v>8</v>
      </c>
      <c r="T198" s="84">
        <v>2.2604166666666665</v>
      </c>
      <c r="U198" s="83">
        <v>8</v>
      </c>
      <c r="V198" s="84">
        <v>3.328125</v>
      </c>
      <c r="W198" s="83">
        <v>8</v>
      </c>
      <c r="X198" s="84">
        <v>2.5892857142857144</v>
      </c>
      <c r="Y198" s="83">
        <v>8</v>
      </c>
      <c r="Z198" s="84">
        <v>2</v>
      </c>
      <c r="AA198" s="83">
        <v>8</v>
      </c>
      <c r="AB198" s="84">
        <v>2.71875</v>
      </c>
      <c r="AC198" s="83">
        <v>8</v>
      </c>
      <c r="AD198" s="84">
        <v>3.125</v>
      </c>
      <c r="AE198" s="85">
        <v>8</v>
      </c>
      <c r="AF198" s="72"/>
    </row>
    <row r="199" spans="1:32" ht="28.8" x14ac:dyDescent="0.3">
      <c r="A199" s="36" t="str">
        <f t="shared" si="14"/>
        <v>5Věk 41 let a více</v>
      </c>
      <c r="B199" s="102">
        <v>5</v>
      </c>
      <c r="C199" s="81"/>
      <c r="D199" s="81"/>
      <c r="E199" s="35" t="s">
        <v>115</v>
      </c>
      <c r="F199" s="82">
        <v>3.1428571428571428</v>
      </c>
      <c r="G199" s="83">
        <v>21</v>
      </c>
      <c r="H199" s="84">
        <v>2.9642857142857144</v>
      </c>
      <c r="I199" s="83">
        <v>21</v>
      </c>
      <c r="J199" s="84">
        <v>3.1523809523809523</v>
      </c>
      <c r="K199" s="83">
        <v>21</v>
      </c>
      <c r="L199" s="84">
        <v>3.3412698412698414</v>
      </c>
      <c r="M199" s="83">
        <v>21</v>
      </c>
      <c r="N199" s="84">
        <v>3.1845238095238093</v>
      </c>
      <c r="O199" s="83">
        <v>21</v>
      </c>
      <c r="P199" s="84">
        <v>1.5714285714285714</v>
      </c>
      <c r="Q199" s="83">
        <v>21</v>
      </c>
      <c r="R199" s="84">
        <v>3.0761904761904764</v>
      </c>
      <c r="S199" s="83">
        <v>21</v>
      </c>
      <c r="T199" s="84">
        <v>1.8055555555555558</v>
      </c>
      <c r="U199" s="83">
        <v>21</v>
      </c>
      <c r="V199" s="84">
        <v>3.3511904761904754</v>
      </c>
      <c r="W199" s="83">
        <v>21</v>
      </c>
      <c r="X199" s="84">
        <v>2.129251700680272</v>
      </c>
      <c r="Y199" s="83">
        <v>21</v>
      </c>
      <c r="Z199" s="84">
        <v>1.8619047619047617</v>
      </c>
      <c r="AA199" s="83">
        <v>21</v>
      </c>
      <c r="AB199" s="84">
        <v>2.4047619047619051</v>
      </c>
      <c r="AC199" s="83">
        <v>21</v>
      </c>
      <c r="AD199" s="84">
        <v>3.3809523809523814</v>
      </c>
      <c r="AE199" s="85">
        <v>21</v>
      </c>
      <c r="AF199" s="72"/>
    </row>
    <row r="200" spans="1:32" ht="14.4" customHeight="1" x14ac:dyDescent="0.3">
      <c r="A200" s="36" t="str">
        <f t="shared" si="14"/>
        <v>5Úvazek: Plný</v>
      </c>
      <c r="B200" s="102">
        <v>5</v>
      </c>
      <c r="C200" s="81"/>
      <c r="D200" s="81" t="s">
        <v>133</v>
      </c>
      <c r="E200" s="35" t="s">
        <v>116</v>
      </c>
      <c r="F200" s="82">
        <v>2.9818181818181819</v>
      </c>
      <c r="G200" s="83">
        <v>22</v>
      </c>
      <c r="H200" s="84">
        <v>2.8409090909090908</v>
      </c>
      <c r="I200" s="83">
        <v>22</v>
      </c>
      <c r="J200" s="84">
        <v>3.1454545454545455</v>
      </c>
      <c r="K200" s="83">
        <v>22</v>
      </c>
      <c r="L200" s="84">
        <v>3.1969696969696972</v>
      </c>
      <c r="M200" s="83">
        <v>22</v>
      </c>
      <c r="N200" s="84">
        <v>2.9715909090909092</v>
      </c>
      <c r="O200" s="83">
        <v>22</v>
      </c>
      <c r="P200" s="84">
        <v>1.6272727272727274</v>
      </c>
      <c r="Q200" s="83">
        <v>22</v>
      </c>
      <c r="R200" s="84">
        <v>2.8636363636363633</v>
      </c>
      <c r="S200" s="83">
        <v>22</v>
      </c>
      <c r="T200" s="84">
        <v>2.0643939393939394</v>
      </c>
      <c r="U200" s="83">
        <v>22</v>
      </c>
      <c r="V200" s="84">
        <v>3.3352272727272729</v>
      </c>
      <c r="W200" s="83">
        <v>22</v>
      </c>
      <c r="X200" s="84">
        <v>2.4155844155844153</v>
      </c>
      <c r="Y200" s="83">
        <v>22</v>
      </c>
      <c r="Z200" s="84">
        <v>2.045454545454545</v>
      </c>
      <c r="AA200" s="83">
        <v>22</v>
      </c>
      <c r="AB200" s="84">
        <v>2.5340909090909087</v>
      </c>
      <c r="AC200" s="83">
        <v>22</v>
      </c>
      <c r="AD200" s="84">
        <v>3.2272727272727271</v>
      </c>
      <c r="AE200" s="85">
        <v>22</v>
      </c>
      <c r="AF200" s="72"/>
    </row>
    <row r="201" spans="1:32" ht="28.8" x14ac:dyDescent="0.3">
      <c r="A201" s="36" t="str">
        <f t="shared" si="14"/>
        <v>5Úvazek: Částečný</v>
      </c>
      <c r="B201" s="102">
        <v>5</v>
      </c>
      <c r="C201" s="81"/>
      <c r="D201" s="81"/>
      <c r="E201" s="35" t="s">
        <v>117</v>
      </c>
      <c r="F201" s="82">
        <v>3.3142857142857145</v>
      </c>
      <c r="G201" s="83">
        <v>7</v>
      </c>
      <c r="H201" s="84">
        <v>3</v>
      </c>
      <c r="I201" s="83">
        <v>7</v>
      </c>
      <c r="J201" s="84">
        <v>3.0285714285714285</v>
      </c>
      <c r="K201" s="83">
        <v>7</v>
      </c>
      <c r="L201" s="84">
        <v>3.5952380952380949</v>
      </c>
      <c r="M201" s="83">
        <v>7</v>
      </c>
      <c r="N201" s="84">
        <v>3.4464285714285716</v>
      </c>
      <c r="O201" s="83">
        <v>7</v>
      </c>
      <c r="P201" s="84">
        <v>1.4857142857142855</v>
      </c>
      <c r="Q201" s="83">
        <v>7</v>
      </c>
      <c r="R201" s="84">
        <v>3.3142857142857141</v>
      </c>
      <c r="S201" s="83">
        <v>7</v>
      </c>
      <c r="T201" s="84">
        <v>1.5119047619047621</v>
      </c>
      <c r="U201" s="83">
        <v>7</v>
      </c>
      <c r="V201" s="84">
        <v>3.375</v>
      </c>
      <c r="W201" s="83">
        <v>7</v>
      </c>
      <c r="X201" s="84">
        <v>1.7551020408163265</v>
      </c>
      <c r="Y201" s="83">
        <v>7</v>
      </c>
      <c r="Z201" s="84">
        <v>1.4428571428571428</v>
      </c>
      <c r="AA201" s="83">
        <v>7</v>
      </c>
      <c r="AB201" s="84">
        <v>2.3571428571428572</v>
      </c>
      <c r="AC201" s="83">
        <v>7</v>
      </c>
      <c r="AD201" s="84">
        <v>3.5714285714285716</v>
      </c>
      <c r="AE201" s="85">
        <v>7</v>
      </c>
      <c r="AF201" s="72"/>
    </row>
    <row r="202" spans="1:32" ht="14.4" customHeight="1" x14ac:dyDescent="0.3">
      <c r="A202" s="36" t="str">
        <f t="shared" si="14"/>
        <v>6Celá škola</v>
      </c>
      <c r="B202" s="102">
        <v>6</v>
      </c>
      <c r="C202" s="81" t="s">
        <v>24</v>
      </c>
      <c r="D202" s="81" t="s">
        <v>12</v>
      </c>
      <c r="E202" s="44" t="s">
        <v>58</v>
      </c>
      <c r="F202" s="82">
        <v>3.0882978723404246</v>
      </c>
      <c r="G202" s="83">
        <v>47</v>
      </c>
      <c r="H202" s="84">
        <v>2.6702127659574471</v>
      </c>
      <c r="I202" s="83">
        <v>47</v>
      </c>
      <c r="J202" s="84">
        <v>2.8723404255319154</v>
      </c>
      <c r="K202" s="83">
        <v>47</v>
      </c>
      <c r="L202" s="84">
        <v>3.3120567375886543</v>
      </c>
      <c r="M202" s="83">
        <v>47</v>
      </c>
      <c r="N202" s="84">
        <v>3.1968085106382977</v>
      </c>
      <c r="O202" s="83">
        <v>47</v>
      </c>
      <c r="P202" s="84">
        <v>1.7829787234042553</v>
      </c>
      <c r="Q202" s="83">
        <v>47</v>
      </c>
      <c r="R202" s="84">
        <v>2.9617021276595743</v>
      </c>
      <c r="S202" s="83">
        <v>47</v>
      </c>
      <c r="T202" s="84">
        <v>1.8280141843971629</v>
      </c>
      <c r="U202" s="83">
        <v>47</v>
      </c>
      <c r="V202" s="84">
        <v>3.3058510638297869</v>
      </c>
      <c r="W202" s="83">
        <v>47</v>
      </c>
      <c r="X202" s="84">
        <v>2.0455927051671732</v>
      </c>
      <c r="Y202" s="83">
        <v>47</v>
      </c>
      <c r="Z202" s="84">
        <v>1.6148936170212764</v>
      </c>
      <c r="AA202" s="83">
        <v>47</v>
      </c>
      <c r="AB202" s="84">
        <v>2.4202127659574466</v>
      </c>
      <c r="AC202" s="83">
        <v>47</v>
      </c>
      <c r="AD202" s="84">
        <v>3.0000000000000004</v>
      </c>
      <c r="AE202" s="85">
        <v>47</v>
      </c>
      <c r="AF202" s="72"/>
    </row>
    <row r="203" spans="1:32" ht="14.4" customHeight="1" x14ac:dyDescent="0.3">
      <c r="A203" s="36" t="str">
        <f t="shared" si="14"/>
        <v>6Věk do 40 let</v>
      </c>
      <c r="B203" s="102">
        <v>6</v>
      </c>
      <c r="C203" s="81"/>
      <c r="D203" s="81" t="s">
        <v>130</v>
      </c>
      <c r="E203" s="35" t="s">
        <v>114</v>
      </c>
      <c r="F203" s="82">
        <v>2.9815789473684204</v>
      </c>
      <c r="G203" s="83">
        <v>19</v>
      </c>
      <c r="H203" s="84">
        <v>2.6052631578947367</v>
      </c>
      <c r="I203" s="83">
        <v>19</v>
      </c>
      <c r="J203" s="84">
        <v>2.8421052631578947</v>
      </c>
      <c r="K203" s="83">
        <v>19</v>
      </c>
      <c r="L203" s="84">
        <v>3.192982456140351</v>
      </c>
      <c r="M203" s="83">
        <v>19</v>
      </c>
      <c r="N203" s="84">
        <v>3.0657894736842106</v>
      </c>
      <c r="O203" s="83">
        <v>19</v>
      </c>
      <c r="P203" s="84">
        <v>1.9157894736842105</v>
      </c>
      <c r="Q203" s="83">
        <v>19</v>
      </c>
      <c r="R203" s="84">
        <v>2.7789473684210528</v>
      </c>
      <c r="S203" s="83">
        <v>19</v>
      </c>
      <c r="T203" s="84">
        <v>2.0219298245614037</v>
      </c>
      <c r="U203" s="83">
        <v>19</v>
      </c>
      <c r="V203" s="84">
        <v>3.2171052631578942</v>
      </c>
      <c r="W203" s="83">
        <v>19</v>
      </c>
      <c r="X203" s="84">
        <v>2.210526315789473</v>
      </c>
      <c r="Y203" s="83">
        <v>19</v>
      </c>
      <c r="Z203" s="84">
        <v>1.6578947368421053</v>
      </c>
      <c r="AA203" s="83">
        <v>19</v>
      </c>
      <c r="AB203" s="84">
        <v>2.6184210526315792</v>
      </c>
      <c r="AC203" s="83">
        <v>19</v>
      </c>
      <c r="AD203" s="84">
        <v>2.7894736842105252</v>
      </c>
      <c r="AE203" s="85">
        <v>19</v>
      </c>
      <c r="AF203" s="72"/>
    </row>
    <row r="204" spans="1:32" ht="28.8" x14ac:dyDescent="0.3">
      <c r="A204" s="36" t="str">
        <f t="shared" si="14"/>
        <v>6Věk 41 let a více</v>
      </c>
      <c r="B204" s="102">
        <v>6</v>
      </c>
      <c r="C204" s="81"/>
      <c r="D204" s="81"/>
      <c r="E204" s="35" t="s">
        <v>115</v>
      </c>
      <c r="F204" s="82">
        <v>3.1607142857142856</v>
      </c>
      <c r="G204" s="83">
        <v>28</v>
      </c>
      <c r="H204" s="84">
        <v>2.714285714285714</v>
      </c>
      <c r="I204" s="83">
        <v>28</v>
      </c>
      <c r="J204" s="84">
        <v>2.8928571428571423</v>
      </c>
      <c r="K204" s="83">
        <v>28</v>
      </c>
      <c r="L204" s="84">
        <v>3.3928571428571428</v>
      </c>
      <c r="M204" s="83">
        <v>28</v>
      </c>
      <c r="N204" s="84">
        <v>3.2857142857142856</v>
      </c>
      <c r="O204" s="83">
        <v>28</v>
      </c>
      <c r="P204" s="84">
        <v>1.6928571428571428</v>
      </c>
      <c r="Q204" s="83">
        <v>28</v>
      </c>
      <c r="R204" s="84">
        <v>3.0857142857142854</v>
      </c>
      <c r="S204" s="83">
        <v>28</v>
      </c>
      <c r="T204" s="84">
        <v>1.6964285714285714</v>
      </c>
      <c r="U204" s="83">
        <v>28</v>
      </c>
      <c r="V204" s="84">
        <v>3.3660714285714288</v>
      </c>
      <c r="W204" s="83">
        <v>28</v>
      </c>
      <c r="X204" s="84">
        <v>1.9336734693877555</v>
      </c>
      <c r="Y204" s="83">
        <v>28</v>
      </c>
      <c r="Z204" s="84">
        <v>1.5857142857142856</v>
      </c>
      <c r="AA204" s="83">
        <v>28</v>
      </c>
      <c r="AB204" s="84">
        <v>2.2857142857142856</v>
      </c>
      <c r="AC204" s="83">
        <v>28</v>
      </c>
      <c r="AD204" s="84">
        <v>3.1428571428571432</v>
      </c>
      <c r="AE204" s="85">
        <v>28</v>
      </c>
      <c r="AF204" s="72"/>
    </row>
    <row r="205" spans="1:32" ht="14.4" customHeight="1" x14ac:dyDescent="0.3">
      <c r="A205" s="36" t="str">
        <f t="shared" si="14"/>
        <v>6Úvazek: Plný</v>
      </c>
      <c r="B205" s="102">
        <v>6</v>
      </c>
      <c r="C205" s="81"/>
      <c r="D205" s="81" t="s">
        <v>133</v>
      </c>
      <c r="E205" s="35" t="s">
        <v>116</v>
      </c>
      <c r="F205" s="82">
        <v>3.0777777777777779</v>
      </c>
      <c r="G205" s="83">
        <v>36</v>
      </c>
      <c r="H205" s="84">
        <v>2.6388888888888888</v>
      </c>
      <c r="I205" s="83">
        <v>36</v>
      </c>
      <c r="J205" s="84">
        <v>2.9333333333333331</v>
      </c>
      <c r="K205" s="83">
        <v>36</v>
      </c>
      <c r="L205" s="84">
        <v>3.2962962962962963</v>
      </c>
      <c r="M205" s="83">
        <v>36</v>
      </c>
      <c r="N205" s="84">
        <v>3.1736111111111107</v>
      </c>
      <c r="O205" s="83">
        <v>36</v>
      </c>
      <c r="P205" s="84">
        <v>1.8055555555555558</v>
      </c>
      <c r="Q205" s="83">
        <v>36</v>
      </c>
      <c r="R205" s="84">
        <v>2.9388888888888891</v>
      </c>
      <c r="S205" s="83">
        <v>36</v>
      </c>
      <c r="T205" s="84">
        <v>1.8333333333333335</v>
      </c>
      <c r="U205" s="83">
        <v>36</v>
      </c>
      <c r="V205" s="84">
        <v>3.2986111111111107</v>
      </c>
      <c r="W205" s="83">
        <v>36</v>
      </c>
      <c r="X205" s="84">
        <v>2.0317460317460312</v>
      </c>
      <c r="Y205" s="83">
        <v>36</v>
      </c>
      <c r="Z205" s="84">
        <v>1.65</v>
      </c>
      <c r="AA205" s="83">
        <v>36</v>
      </c>
      <c r="AB205" s="84">
        <v>2.3680555555555558</v>
      </c>
      <c r="AC205" s="83">
        <v>36</v>
      </c>
      <c r="AD205" s="84">
        <v>3</v>
      </c>
      <c r="AE205" s="85">
        <v>36</v>
      </c>
      <c r="AF205" s="72"/>
    </row>
    <row r="206" spans="1:32" ht="28.8" x14ac:dyDescent="0.3">
      <c r="A206" s="36" t="str">
        <f t="shared" si="14"/>
        <v>6Úvazek: Částečný</v>
      </c>
      <c r="B206" s="102">
        <v>6</v>
      </c>
      <c r="C206" s="81"/>
      <c r="D206" s="81"/>
      <c r="E206" s="35" t="s">
        <v>117</v>
      </c>
      <c r="F206" s="82">
        <v>3.122727272727273</v>
      </c>
      <c r="G206" s="83">
        <v>11</v>
      </c>
      <c r="H206" s="84">
        <v>2.7727272727272725</v>
      </c>
      <c r="I206" s="83">
        <v>11</v>
      </c>
      <c r="J206" s="84">
        <v>2.6727272727272724</v>
      </c>
      <c r="K206" s="83">
        <v>11</v>
      </c>
      <c r="L206" s="84">
        <v>3.3636363636363642</v>
      </c>
      <c r="M206" s="83">
        <v>11</v>
      </c>
      <c r="N206" s="84">
        <v>3.2727272727272725</v>
      </c>
      <c r="O206" s="83">
        <v>11</v>
      </c>
      <c r="P206" s="84">
        <v>1.7090909090909088</v>
      </c>
      <c r="Q206" s="83">
        <v>11</v>
      </c>
      <c r="R206" s="84">
        <v>3.0363636363636362</v>
      </c>
      <c r="S206" s="83">
        <v>11</v>
      </c>
      <c r="T206" s="84">
        <v>1.8106060606060606</v>
      </c>
      <c r="U206" s="83">
        <v>11</v>
      </c>
      <c r="V206" s="84">
        <v>3.3295454545454546</v>
      </c>
      <c r="W206" s="83">
        <v>11</v>
      </c>
      <c r="X206" s="84">
        <v>2.0909090909090908</v>
      </c>
      <c r="Y206" s="83">
        <v>11</v>
      </c>
      <c r="Z206" s="84">
        <v>1.5000000000000002</v>
      </c>
      <c r="AA206" s="83">
        <v>11</v>
      </c>
      <c r="AB206" s="84">
        <v>2.5909090909090908</v>
      </c>
      <c r="AC206" s="83">
        <v>11</v>
      </c>
      <c r="AD206" s="84">
        <v>3</v>
      </c>
      <c r="AE206" s="85">
        <v>11</v>
      </c>
      <c r="AF206" s="72"/>
    </row>
    <row r="207" spans="1:32" ht="14.4" customHeight="1" x14ac:dyDescent="0.3">
      <c r="A207" s="36" t="str">
        <f t="shared" si="14"/>
        <v>7Celá škola</v>
      </c>
      <c r="B207" s="102">
        <v>7</v>
      </c>
      <c r="C207" s="81" t="s">
        <v>25</v>
      </c>
      <c r="D207" s="81" t="s">
        <v>12</v>
      </c>
      <c r="E207" s="44" t="s">
        <v>58</v>
      </c>
      <c r="F207" s="82">
        <v>3.0166666666666662</v>
      </c>
      <c r="G207" s="83">
        <v>39</v>
      </c>
      <c r="H207" s="84">
        <v>2.8461538461538463</v>
      </c>
      <c r="I207" s="83">
        <v>39</v>
      </c>
      <c r="J207" s="84">
        <v>3.0564102564102567</v>
      </c>
      <c r="K207" s="83">
        <v>39</v>
      </c>
      <c r="L207" s="84">
        <v>3.200854700854701</v>
      </c>
      <c r="M207" s="83">
        <v>39</v>
      </c>
      <c r="N207" s="84">
        <v>3.0480769230769242</v>
      </c>
      <c r="O207" s="83">
        <v>39</v>
      </c>
      <c r="P207" s="84">
        <v>1.584615384615385</v>
      </c>
      <c r="Q207" s="83">
        <v>39</v>
      </c>
      <c r="R207" s="84">
        <v>2.8153846153846152</v>
      </c>
      <c r="S207" s="83">
        <v>39</v>
      </c>
      <c r="T207" s="84">
        <v>1.8525641025641026</v>
      </c>
      <c r="U207" s="83">
        <v>39</v>
      </c>
      <c r="V207" s="84">
        <v>3.294871794871796</v>
      </c>
      <c r="W207" s="83">
        <v>39</v>
      </c>
      <c r="X207" s="84">
        <v>2.0952380952380949</v>
      </c>
      <c r="Y207" s="83">
        <v>39</v>
      </c>
      <c r="Z207" s="84">
        <v>1.9230769230769231</v>
      </c>
      <c r="AA207" s="83">
        <v>39</v>
      </c>
      <c r="AB207" s="84">
        <v>2.4807692307692304</v>
      </c>
      <c r="AC207" s="83">
        <v>39</v>
      </c>
      <c r="AD207" s="84">
        <v>2.7948717948717952</v>
      </c>
      <c r="AE207" s="85">
        <v>39</v>
      </c>
      <c r="AF207" s="72"/>
    </row>
    <row r="208" spans="1:32" ht="14.4" customHeight="1" x14ac:dyDescent="0.3">
      <c r="A208" s="36" t="str">
        <f t="shared" si="14"/>
        <v>7Věk do 40 let</v>
      </c>
      <c r="B208" s="102">
        <v>7</v>
      </c>
      <c r="C208" s="81"/>
      <c r="D208" s="81" t="s">
        <v>130</v>
      </c>
      <c r="E208" s="35" t="s">
        <v>114</v>
      </c>
      <c r="F208" s="82">
        <v>3.1</v>
      </c>
      <c r="G208" s="83">
        <v>8</v>
      </c>
      <c r="H208" s="84">
        <v>2.8124999999999996</v>
      </c>
      <c r="I208" s="83">
        <v>8</v>
      </c>
      <c r="J208" s="84">
        <v>3.25</v>
      </c>
      <c r="K208" s="83">
        <v>8</v>
      </c>
      <c r="L208" s="84">
        <v>3.125</v>
      </c>
      <c r="M208" s="83">
        <v>8</v>
      </c>
      <c r="N208" s="84">
        <v>3.234375</v>
      </c>
      <c r="O208" s="83">
        <v>8</v>
      </c>
      <c r="P208" s="84">
        <v>1.5250000000000001</v>
      </c>
      <c r="Q208" s="83">
        <v>8</v>
      </c>
      <c r="R208" s="84">
        <v>2.9</v>
      </c>
      <c r="S208" s="83">
        <v>8</v>
      </c>
      <c r="T208" s="84">
        <v>1.7916666666666667</v>
      </c>
      <c r="U208" s="83">
        <v>8</v>
      </c>
      <c r="V208" s="84">
        <v>3.484375</v>
      </c>
      <c r="W208" s="83">
        <v>8</v>
      </c>
      <c r="X208" s="84">
        <v>2.0714285714285712</v>
      </c>
      <c r="Y208" s="83">
        <v>8</v>
      </c>
      <c r="Z208" s="84">
        <v>1.5375000000000001</v>
      </c>
      <c r="AA208" s="83">
        <v>8</v>
      </c>
      <c r="AB208" s="84">
        <v>2.75</v>
      </c>
      <c r="AC208" s="83">
        <v>8</v>
      </c>
      <c r="AD208" s="84">
        <v>2.8749999999999996</v>
      </c>
      <c r="AE208" s="85">
        <v>8</v>
      </c>
      <c r="AF208" s="72"/>
    </row>
    <row r="209" spans="1:32" ht="28.8" x14ac:dyDescent="0.3">
      <c r="A209" s="36" t="str">
        <f t="shared" si="14"/>
        <v>7Věk 41 let a více</v>
      </c>
      <c r="B209" s="102">
        <v>7</v>
      </c>
      <c r="C209" s="81"/>
      <c r="D209" s="81"/>
      <c r="E209" s="35" t="s">
        <v>115</v>
      </c>
      <c r="F209" s="82">
        <v>2.9951612903225806</v>
      </c>
      <c r="G209" s="83">
        <v>31</v>
      </c>
      <c r="H209" s="84">
        <v>2.854838709677419</v>
      </c>
      <c r="I209" s="83">
        <v>31</v>
      </c>
      <c r="J209" s="84">
        <v>3.0064516129032257</v>
      </c>
      <c r="K209" s="83">
        <v>31</v>
      </c>
      <c r="L209" s="84">
        <v>3.2204301075268811</v>
      </c>
      <c r="M209" s="83">
        <v>31</v>
      </c>
      <c r="N209" s="84">
        <v>3</v>
      </c>
      <c r="O209" s="83">
        <v>31</v>
      </c>
      <c r="P209" s="84">
        <v>1.6</v>
      </c>
      <c r="Q209" s="83">
        <v>31</v>
      </c>
      <c r="R209" s="84">
        <v>2.7935483870967746</v>
      </c>
      <c r="S209" s="83">
        <v>31</v>
      </c>
      <c r="T209" s="84">
        <v>1.8682795698924728</v>
      </c>
      <c r="U209" s="83">
        <v>31</v>
      </c>
      <c r="V209" s="84">
        <v>3.2459677419354844</v>
      </c>
      <c r="W209" s="83">
        <v>31</v>
      </c>
      <c r="X209" s="84">
        <v>2.1013824884792625</v>
      </c>
      <c r="Y209" s="83">
        <v>31</v>
      </c>
      <c r="Z209" s="84">
        <v>2.0225806451612902</v>
      </c>
      <c r="AA209" s="83">
        <v>31</v>
      </c>
      <c r="AB209" s="84">
        <v>2.411290322580645</v>
      </c>
      <c r="AC209" s="83">
        <v>31</v>
      </c>
      <c r="AD209" s="84">
        <v>2.7741935483870961</v>
      </c>
      <c r="AE209" s="85">
        <v>31</v>
      </c>
      <c r="AF209" s="72"/>
    </row>
    <row r="210" spans="1:32" ht="14.4" customHeight="1" x14ac:dyDescent="0.3">
      <c r="A210" s="36" t="str">
        <f t="shared" si="14"/>
        <v>7Úvazek: Plný</v>
      </c>
      <c r="B210" s="102">
        <v>7</v>
      </c>
      <c r="C210" s="81"/>
      <c r="D210" s="81" t="s">
        <v>133</v>
      </c>
      <c r="E210" s="35" t="s">
        <v>116</v>
      </c>
      <c r="F210" s="82">
        <v>3.031944444444445</v>
      </c>
      <c r="G210" s="83">
        <v>36</v>
      </c>
      <c r="H210" s="84">
        <v>2.8541666666666661</v>
      </c>
      <c r="I210" s="83">
        <v>36</v>
      </c>
      <c r="J210" s="84">
        <v>3.083333333333333</v>
      </c>
      <c r="K210" s="83">
        <v>36</v>
      </c>
      <c r="L210" s="84">
        <v>3.2175925925925934</v>
      </c>
      <c r="M210" s="83">
        <v>36</v>
      </c>
      <c r="N210" s="84">
        <v>3.0694444444444446</v>
      </c>
      <c r="O210" s="83">
        <v>36</v>
      </c>
      <c r="P210" s="84">
        <v>1.55</v>
      </c>
      <c r="Q210" s="83">
        <v>36</v>
      </c>
      <c r="R210" s="84">
        <v>2.8277777777777779</v>
      </c>
      <c r="S210" s="83">
        <v>36</v>
      </c>
      <c r="T210" s="84">
        <v>1.8101851851851853</v>
      </c>
      <c r="U210" s="83">
        <v>36</v>
      </c>
      <c r="V210" s="84">
        <v>3.3263888888888888</v>
      </c>
      <c r="W210" s="83">
        <v>36</v>
      </c>
      <c r="X210" s="84">
        <v>2.0555555555555558</v>
      </c>
      <c r="Y210" s="83">
        <v>36</v>
      </c>
      <c r="Z210" s="84">
        <v>1.8861111111111111</v>
      </c>
      <c r="AA210" s="83">
        <v>36</v>
      </c>
      <c r="AB210" s="84">
        <v>2.4652777777777768</v>
      </c>
      <c r="AC210" s="83">
        <v>36</v>
      </c>
      <c r="AD210" s="84">
        <v>2.8055555555555562</v>
      </c>
      <c r="AE210" s="85">
        <v>36</v>
      </c>
      <c r="AF210" s="72"/>
    </row>
    <row r="211" spans="1:32" ht="28.8" x14ac:dyDescent="0.3">
      <c r="A211" s="36" t="str">
        <f t="shared" si="14"/>
        <v>7Úvazek: Částečný</v>
      </c>
      <c r="B211" s="102">
        <v>7</v>
      </c>
      <c r="C211" s="81"/>
      <c r="D211" s="81"/>
      <c r="E211" s="35" t="s">
        <v>117</v>
      </c>
      <c r="F211" s="82">
        <v>2.833333333333333</v>
      </c>
      <c r="G211" s="83">
        <v>3</v>
      </c>
      <c r="H211" s="84">
        <v>2.75</v>
      </c>
      <c r="I211" s="83">
        <v>3</v>
      </c>
      <c r="J211" s="84">
        <v>2.7333333333333334</v>
      </c>
      <c r="K211" s="83">
        <v>3</v>
      </c>
      <c r="L211" s="84">
        <v>3</v>
      </c>
      <c r="M211" s="83">
        <v>3</v>
      </c>
      <c r="N211" s="84">
        <v>2.7916666666666665</v>
      </c>
      <c r="O211" s="83">
        <v>3</v>
      </c>
      <c r="P211" s="84">
        <v>2</v>
      </c>
      <c r="Q211" s="83">
        <v>3</v>
      </c>
      <c r="R211" s="84">
        <v>2.666666666666667</v>
      </c>
      <c r="S211" s="83">
        <v>3</v>
      </c>
      <c r="T211" s="84">
        <v>2.3611111111111112</v>
      </c>
      <c r="U211" s="83">
        <v>3</v>
      </c>
      <c r="V211" s="84">
        <v>2.9166666666666665</v>
      </c>
      <c r="W211" s="83">
        <v>3</v>
      </c>
      <c r="X211" s="84">
        <v>2.5714285714285712</v>
      </c>
      <c r="Y211" s="83">
        <v>3</v>
      </c>
      <c r="Z211" s="84">
        <v>2.3666666666666667</v>
      </c>
      <c r="AA211" s="83">
        <v>3</v>
      </c>
      <c r="AB211" s="84">
        <v>2.6666666666666665</v>
      </c>
      <c r="AC211" s="83">
        <v>3</v>
      </c>
      <c r="AD211" s="84">
        <v>2.6666666666666665</v>
      </c>
      <c r="AE211" s="85">
        <v>3</v>
      </c>
      <c r="AF211" s="72"/>
    </row>
    <row r="212" spans="1:32" ht="14.4" customHeight="1" x14ac:dyDescent="0.3">
      <c r="A212" s="36" t="str">
        <f t="shared" si="14"/>
        <v>8Celá škola</v>
      </c>
      <c r="B212" s="102">
        <v>8</v>
      </c>
      <c r="C212" s="81" t="s">
        <v>26</v>
      </c>
      <c r="D212" s="81" t="s">
        <v>12</v>
      </c>
      <c r="E212" s="44" t="s">
        <v>58</v>
      </c>
      <c r="F212" s="82">
        <v>3.3928571428571437</v>
      </c>
      <c r="G212" s="83">
        <v>49</v>
      </c>
      <c r="H212" s="84">
        <v>3.3520408163265314</v>
      </c>
      <c r="I212" s="83">
        <v>49</v>
      </c>
      <c r="J212" s="84">
        <v>3.2163265306122453</v>
      </c>
      <c r="K212" s="83">
        <v>49</v>
      </c>
      <c r="L212" s="84">
        <v>3.6564625850340149</v>
      </c>
      <c r="M212" s="83">
        <v>49</v>
      </c>
      <c r="N212" s="84">
        <v>3.5025510204081631</v>
      </c>
      <c r="O212" s="83">
        <v>49</v>
      </c>
      <c r="P212" s="84">
        <v>1.3346938775510204</v>
      </c>
      <c r="Q212" s="83">
        <v>49</v>
      </c>
      <c r="R212" s="84">
        <v>3.2938775510204086</v>
      </c>
      <c r="S212" s="83">
        <v>49</v>
      </c>
      <c r="T212" s="84">
        <v>1.4285714285714288</v>
      </c>
      <c r="U212" s="83">
        <v>49</v>
      </c>
      <c r="V212" s="84">
        <v>3.4668367346938775</v>
      </c>
      <c r="W212" s="83">
        <v>49</v>
      </c>
      <c r="X212" s="84">
        <v>1.9387755102040818</v>
      </c>
      <c r="Y212" s="83">
        <v>49</v>
      </c>
      <c r="Z212" s="84">
        <v>1.5734693877551018</v>
      </c>
      <c r="AA212" s="83">
        <v>49</v>
      </c>
      <c r="AB212" s="84">
        <v>2.0357142857142856</v>
      </c>
      <c r="AC212" s="83">
        <v>49</v>
      </c>
      <c r="AD212" s="84">
        <v>3.3673469387755102</v>
      </c>
      <c r="AE212" s="85">
        <v>49</v>
      </c>
      <c r="AF212" s="72"/>
    </row>
    <row r="213" spans="1:32" ht="14.4" customHeight="1" x14ac:dyDescent="0.3">
      <c r="A213" s="36" t="str">
        <f t="shared" si="14"/>
        <v>8Věk do 40 let</v>
      </c>
      <c r="B213" s="102">
        <v>8</v>
      </c>
      <c r="C213" s="81"/>
      <c r="D213" s="81" t="s">
        <v>130</v>
      </c>
      <c r="E213" s="35" t="s">
        <v>114</v>
      </c>
      <c r="F213" s="82">
        <v>3.4071428571428575</v>
      </c>
      <c r="G213" s="83">
        <v>14</v>
      </c>
      <c r="H213" s="84">
        <v>3.3928571428571428</v>
      </c>
      <c r="I213" s="83">
        <v>14</v>
      </c>
      <c r="J213" s="84">
        <v>3.2285714285714282</v>
      </c>
      <c r="K213" s="83">
        <v>14</v>
      </c>
      <c r="L213" s="84">
        <v>3.6309523809523809</v>
      </c>
      <c r="M213" s="83">
        <v>14</v>
      </c>
      <c r="N213" s="84">
        <v>3.5267857142857144</v>
      </c>
      <c r="O213" s="83">
        <v>14</v>
      </c>
      <c r="P213" s="84">
        <v>1.3428571428571427</v>
      </c>
      <c r="Q213" s="83">
        <v>14</v>
      </c>
      <c r="R213" s="84">
        <v>3.3</v>
      </c>
      <c r="S213" s="83">
        <v>14</v>
      </c>
      <c r="T213" s="84">
        <v>1.5535714285714286</v>
      </c>
      <c r="U213" s="83">
        <v>14</v>
      </c>
      <c r="V213" s="84">
        <v>3.5267857142857144</v>
      </c>
      <c r="W213" s="83">
        <v>14</v>
      </c>
      <c r="X213" s="84">
        <v>2.081632653061225</v>
      </c>
      <c r="Y213" s="83">
        <v>14</v>
      </c>
      <c r="Z213" s="84">
        <v>1.45</v>
      </c>
      <c r="AA213" s="83">
        <v>14</v>
      </c>
      <c r="AB213" s="84">
        <v>1.982142857142857</v>
      </c>
      <c r="AC213" s="83">
        <v>14</v>
      </c>
      <c r="AD213" s="84">
        <v>3.3571428571428572</v>
      </c>
      <c r="AE213" s="85">
        <v>14</v>
      </c>
      <c r="AF213" s="72"/>
    </row>
    <row r="214" spans="1:32" ht="28.8" x14ac:dyDescent="0.3">
      <c r="A214" s="36" t="str">
        <f t="shared" si="14"/>
        <v>8Věk 41 let a více</v>
      </c>
      <c r="B214" s="102">
        <v>8</v>
      </c>
      <c r="C214" s="81"/>
      <c r="D214" s="81"/>
      <c r="E214" s="35" t="s">
        <v>115</v>
      </c>
      <c r="F214" s="82">
        <v>3.387142857142857</v>
      </c>
      <c r="G214" s="83">
        <v>35</v>
      </c>
      <c r="H214" s="84">
        <v>3.3357142857142854</v>
      </c>
      <c r="I214" s="83">
        <v>35</v>
      </c>
      <c r="J214" s="84">
        <v>3.2114285714285713</v>
      </c>
      <c r="K214" s="83">
        <v>35</v>
      </c>
      <c r="L214" s="84">
        <v>3.6666666666666665</v>
      </c>
      <c r="M214" s="83">
        <v>35</v>
      </c>
      <c r="N214" s="84">
        <v>3.4928571428571429</v>
      </c>
      <c r="O214" s="83">
        <v>35</v>
      </c>
      <c r="P214" s="84">
        <v>1.3314285714285718</v>
      </c>
      <c r="Q214" s="83">
        <v>35</v>
      </c>
      <c r="R214" s="84">
        <v>3.2914285714285709</v>
      </c>
      <c r="S214" s="83">
        <v>35</v>
      </c>
      <c r="T214" s="84">
        <v>1.3785714285714286</v>
      </c>
      <c r="U214" s="83">
        <v>35</v>
      </c>
      <c r="V214" s="84">
        <v>3.4428571428571422</v>
      </c>
      <c r="W214" s="83">
        <v>35</v>
      </c>
      <c r="X214" s="84">
        <v>1.8816326530612244</v>
      </c>
      <c r="Y214" s="83">
        <v>35</v>
      </c>
      <c r="Z214" s="84">
        <v>1.6228571428571426</v>
      </c>
      <c r="AA214" s="83">
        <v>35</v>
      </c>
      <c r="AB214" s="84">
        <v>2.0571428571428574</v>
      </c>
      <c r="AC214" s="83">
        <v>35</v>
      </c>
      <c r="AD214" s="84">
        <v>3.371428571428571</v>
      </c>
      <c r="AE214" s="85">
        <v>35</v>
      </c>
      <c r="AF214" s="72"/>
    </row>
    <row r="215" spans="1:32" ht="14.4" customHeight="1" x14ac:dyDescent="0.3">
      <c r="A215" s="36" t="str">
        <f t="shared" si="14"/>
        <v>8Úvazek: Plný</v>
      </c>
      <c r="B215" s="102">
        <v>8</v>
      </c>
      <c r="C215" s="81"/>
      <c r="D215" s="81" t="s">
        <v>133</v>
      </c>
      <c r="E215" s="35" t="s">
        <v>116</v>
      </c>
      <c r="F215" s="82">
        <v>3.3986842105263153</v>
      </c>
      <c r="G215" s="83">
        <v>38</v>
      </c>
      <c r="H215" s="84">
        <v>3.375</v>
      </c>
      <c r="I215" s="83">
        <v>38</v>
      </c>
      <c r="J215" s="84">
        <v>3.2421052631578955</v>
      </c>
      <c r="K215" s="83">
        <v>38</v>
      </c>
      <c r="L215" s="84">
        <v>3.6140350877192979</v>
      </c>
      <c r="M215" s="83">
        <v>38</v>
      </c>
      <c r="N215" s="84">
        <v>3.5032894736842111</v>
      </c>
      <c r="O215" s="83">
        <v>38</v>
      </c>
      <c r="P215" s="84">
        <v>1.310526315789474</v>
      </c>
      <c r="Q215" s="83">
        <v>38</v>
      </c>
      <c r="R215" s="84">
        <v>3.3473684210526309</v>
      </c>
      <c r="S215" s="83">
        <v>38</v>
      </c>
      <c r="T215" s="84">
        <v>1.4407894736842108</v>
      </c>
      <c r="U215" s="83">
        <v>38</v>
      </c>
      <c r="V215" s="84">
        <v>3.4934210526315792</v>
      </c>
      <c r="W215" s="83">
        <v>38</v>
      </c>
      <c r="X215" s="84">
        <v>1.9210526315789473</v>
      </c>
      <c r="Y215" s="83">
        <v>38</v>
      </c>
      <c r="Z215" s="84">
        <v>1.6210526315789475</v>
      </c>
      <c r="AA215" s="83">
        <v>38</v>
      </c>
      <c r="AB215" s="84">
        <v>2.0065789473684212</v>
      </c>
      <c r="AC215" s="83">
        <v>38</v>
      </c>
      <c r="AD215" s="84">
        <v>3.3684210526315788</v>
      </c>
      <c r="AE215" s="85">
        <v>38</v>
      </c>
      <c r="AF215" s="72"/>
    </row>
    <row r="216" spans="1:32" ht="28.8" x14ac:dyDescent="0.3">
      <c r="A216" s="36" t="str">
        <f t="shared" si="14"/>
        <v>8Úvazek: Částečný</v>
      </c>
      <c r="B216" s="102">
        <v>8</v>
      </c>
      <c r="C216" s="81"/>
      <c r="D216" s="81"/>
      <c r="E216" s="35" t="s">
        <v>117</v>
      </c>
      <c r="F216" s="82">
        <v>3.372727272727273</v>
      </c>
      <c r="G216" s="83">
        <v>11</v>
      </c>
      <c r="H216" s="84">
        <v>3.2727272727272725</v>
      </c>
      <c r="I216" s="83">
        <v>11</v>
      </c>
      <c r="J216" s="84">
        <v>3.1272727272727274</v>
      </c>
      <c r="K216" s="83">
        <v>11</v>
      </c>
      <c r="L216" s="84">
        <v>3.8030303030303032</v>
      </c>
      <c r="M216" s="83">
        <v>11</v>
      </c>
      <c r="N216" s="84">
        <v>3.5000000000000004</v>
      </c>
      <c r="O216" s="83">
        <v>11</v>
      </c>
      <c r="P216" s="84">
        <v>1.4181818181818182</v>
      </c>
      <c r="Q216" s="83">
        <v>11</v>
      </c>
      <c r="R216" s="84">
        <v>3.1090909090909093</v>
      </c>
      <c r="S216" s="83">
        <v>11</v>
      </c>
      <c r="T216" s="84">
        <v>1.3863636363636365</v>
      </c>
      <c r="U216" s="83">
        <v>11</v>
      </c>
      <c r="V216" s="84">
        <v>3.3749999999999996</v>
      </c>
      <c r="W216" s="83">
        <v>11</v>
      </c>
      <c r="X216" s="84">
        <v>2</v>
      </c>
      <c r="Y216" s="83">
        <v>11</v>
      </c>
      <c r="Z216" s="84">
        <v>1.4090909090909089</v>
      </c>
      <c r="AA216" s="83">
        <v>11</v>
      </c>
      <c r="AB216" s="84">
        <v>2.1363636363636362</v>
      </c>
      <c r="AC216" s="83">
        <v>11</v>
      </c>
      <c r="AD216" s="84">
        <v>3.3636363636363642</v>
      </c>
      <c r="AE216" s="85">
        <v>11</v>
      </c>
      <c r="AF216" s="72"/>
    </row>
    <row r="217" spans="1:32" ht="14.4" customHeight="1" x14ac:dyDescent="0.3">
      <c r="A217" s="36" t="str">
        <f t="shared" si="14"/>
        <v>9Celá škola</v>
      </c>
      <c r="B217" s="102">
        <v>9</v>
      </c>
      <c r="C217" s="81" t="s">
        <v>27</v>
      </c>
      <c r="D217" s="81" t="s">
        <v>12</v>
      </c>
      <c r="E217" s="44" t="s">
        <v>58</v>
      </c>
      <c r="F217" s="82">
        <v>3.2333333333333352</v>
      </c>
      <c r="G217" s="83">
        <v>66</v>
      </c>
      <c r="H217" s="84">
        <v>2.9280303030303032</v>
      </c>
      <c r="I217" s="83">
        <v>66</v>
      </c>
      <c r="J217" s="84">
        <v>3.0515151515151522</v>
      </c>
      <c r="K217" s="83">
        <v>66</v>
      </c>
      <c r="L217" s="84">
        <v>3.4797979797979792</v>
      </c>
      <c r="M217" s="83">
        <v>66</v>
      </c>
      <c r="N217" s="84">
        <v>3.3257575757575761</v>
      </c>
      <c r="O217" s="83">
        <v>66</v>
      </c>
      <c r="P217" s="84">
        <v>1.6060606060606062</v>
      </c>
      <c r="Q217" s="83">
        <v>66</v>
      </c>
      <c r="R217" s="84">
        <v>3.018181818181819</v>
      </c>
      <c r="S217" s="83">
        <v>66</v>
      </c>
      <c r="T217" s="84">
        <v>1.6212121212121213</v>
      </c>
      <c r="U217" s="83">
        <v>66</v>
      </c>
      <c r="V217" s="84">
        <v>3.3181818181818179</v>
      </c>
      <c r="W217" s="83">
        <v>66</v>
      </c>
      <c r="X217" s="84">
        <v>2.1709956709956706</v>
      </c>
      <c r="Y217" s="83">
        <v>66</v>
      </c>
      <c r="Z217" s="84">
        <v>1.5924242424242427</v>
      </c>
      <c r="AA217" s="83">
        <v>66</v>
      </c>
      <c r="AB217" s="84">
        <v>2.4318181818181821</v>
      </c>
      <c r="AC217" s="83">
        <v>66</v>
      </c>
      <c r="AD217" s="84">
        <v>3.1969696969696968</v>
      </c>
      <c r="AE217" s="85">
        <v>66</v>
      </c>
      <c r="AF217" s="72"/>
    </row>
    <row r="218" spans="1:32" ht="14.4" customHeight="1" x14ac:dyDescent="0.3">
      <c r="A218" s="36" t="str">
        <f t="shared" si="14"/>
        <v>9Věk do 40 let</v>
      </c>
      <c r="B218" s="102">
        <v>9</v>
      </c>
      <c r="C218" s="81"/>
      <c r="D218" s="81" t="s">
        <v>130</v>
      </c>
      <c r="E218" s="35" t="s">
        <v>114</v>
      </c>
      <c r="F218" s="82">
        <v>3.1749999999999998</v>
      </c>
      <c r="G218" s="83">
        <v>22</v>
      </c>
      <c r="H218" s="84">
        <v>2.9886363636363642</v>
      </c>
      <c r="I218" s="83">
        <v>22</v>
      </c>
      <c r="J218" s="84">
        <v>3.0272727272727269</v>
      </c>
      <c r="K218" s="83">
        <v>22</v>
      </c>
      <c r="L218" s="84">
        <v>3.4545454545454537</v>
      </c>
      <c r="M218" s="83">
        <v>22</v>
      </c>
      <c r="N218" s="84">
        <v>3.2443181818181821</v>
      </c>
      <c r="O218" s="83">
        <v>22</v>
      </c>
      <c r="P218" s="84">
        <v>1.5545454545454545</v>
      </c>
      <c r="Q218" s="83">
        <v>22</v>
      </c>
      <c r="R218" s="84">
        <v>2.9818181818181819</v>
      </c>
      <c r="S218" s="83">
        <v>22</v>
      </c>
      <c r="T218" s="84">
        <v>1.7045454545454544</v>
      </c>
      <c r="U218" s="83">
        <v>22</v>
      </c>
      <c r="V218" s="84">
        <v>3.3125</v>
      </c>
      <c r="W218" s="83">
        <v>22</v>
      </c>
      <c r="X218" s="84">
        <v>2.2402597402597397</v>
      </c>
      <c r="Y218" s="83">
        <v>22</v>
      </c>
      <c r="Z218" s="84">
        <v>1.586363636363636</v>
      </c>
      <c r="AA218" s="83">
        <v>22</v>
      </c>
      <c r="AB218" s="84">
        <v>2.5113636363636371</v>
      </c>
      <c r="AC218" s="83">
        <v>22</v>
      </c>
      <c r="AD218" s="84">
        <v>3.1818181818181812</v>
      </c>
      <c r="AE218" s="85">
        <v>22</v>
      </c>
      <c r="AF218" s="72"/>
    </row>
    <row r="219" spans="1:32" ht="28.8" x14ac:dyDescent="0.3">
      <c r="A219" s="36" t="str">
        <f t="shared" si="14"/>
        <v>9Věk 41 let a více</v>
      </c>
      <c r="B219" s="102">
        <v>9</v>
      </c>
      <c r="C219" s="81"/>
      <c r="D219" s="81"/>
      <c r="E219" s="35" t="s">
        <v>115</v>
      </c>
      <c r="F219" s="82">
        <v>3.253488372093023</v>
      </c>
      <c r="G219" s="83">
        <v>43</v>
      </c>
      <c r="H219" s="84">
        <v>2.8895348837209305</v>
      </c>
      <c r="I219" s="83">
        <v>43</v>
      </c>
      <c r="J219" s="84">
        <v>3.0511627906976742</v>
      </c>
      <c r="K219" s="83">
        <v>43</v>
      </c>
      <c r="L219" s="84">
        <v>3.4844961240310077</v>
      </c>
      <c r="M219" s="83">
        <v>43</v>
      </c>
      <c r="N219" s="84">
        <v>3.3604651162790695</v>
      </c>
      <c r="O219" s="83">
        <v>43</v>
      </c>
      <c r="P219" s="84">
        <v>1.6418604651162791</v>
      </c>
      <c r="Q219" s="83">
        <v>43</v>
      </c>
      <c r="R219" s="84">
        <v>3.023255813953488</v>
      </c>
      <c r="S219" s="83">
        <v>43</v>
      </c>
      <c r="T219" s="84">
        <v>1.5930232558139534</v>
      </c>
      <c r="U219" s="83">
        <v>43</v>
      </c>
      <c r="V219" s="84">
        <v>3.3139534883720927</v>
      </c>
      <c r="W219" s="83">
        <v>43</v>
      </c>
      <c r="X219" s="84">
        <v>2.1495016611295683</v>
      </c>
      <c r="Y219" s="83">
        <v>43</v>
      </c>
      <c r="Z219" s="84">
        <v>1.609302325581395</v>
      </c>
      <c r="AA219" s="83">
        <v>43</v>
      </c>
      <c r="AB219" s="84">
        <v>2.4127906976744193</v>
      </c>
      <c r="AC219" s="83">
        <v>43</v>
      </c>
      <c r="AD219" s="84">
        <v>3.1860465116279069</v>
      </c>
      <c r="AE219" s="85">
        <v>43</v>
      </c>
      <c r="AF219" s="72"/>
    </row>
    <row r="220" spans="1:32" ht="14.4" customHeight="1" x14ac:dyDescent="0.3">
      <c r="A220" s="36" t="str">
        <f t="shared" si="14"/>
        <v>9Úvazek: Plný</v>
      </c>
      <c r="B220" s="102">
        <v>9</v>
      </c>
      <c r="C220" s="81"/>
      <c r="D220" s="81" t="s">
        <v>133</v>
      </c>
      <c r="E220" s="35" t="s">
        <v>116</v>
      </c>
      <c r="F220" s="82">
        <v>3.2589743589743576</v>
      </c>
      <c r="G220" s="83">
        <v>39</v>
      </c>
      <c r="H220" s="84">
        <v>2.9871794871794868</v>
      </c>
      <c r="I220" s="83">
        <v>39</v>
      </c>
      <c r="J220" s="84">
        <v>3.1025641025641022</v>
      </c>
      <c r="K220" s="83">
        <v>39</v>
      </c>
      <c r="L220" s="84">
        <v>3.4914529914529915</v>
      </c>
      <c r="M220" s="83">
        <v>39</v>
      </c>
      <c r="N220" s="84">
        <v>3.339743589743589</v>
      </c>
      <c r="O220" s="83">
        <v>39</v>
      </c>
      <c r="P220" s="84">
        <v>1.6</v>
      </c>
      <c r="Q220" s="83">
        <v>39</v>
      </c>
      <c r="R220" s="84">
        <v>3.0512820512820511</v>
      </c>
      <c r="S220" s="83">
        <v>39</v>
      </c>
      <c r="T220" s="84">
        <v>1.6410256410256412</v>
      </c>
      <c r="U220" s="83">
        <v>39</v>
      </c>
      <c r="V220" s="84">
        <v>3.2788461538461537</v>
      </c>
      <c r="W220" s="83">
        <v>39</v>
      </c>
      <c r="X220" s="84">
        <v>2.2527472527472532</v>
      </c>
      <c r="Y220" s="83">
        <v>39</v>
      </c>
      <c r="Z220" s="84">
        <v>1.6179487179487182</v>
      </c>
      <c r="AA220" s="83">
        <v>39</v>
      </c>
      <c r="AB220" s="84">
        <v>2.4871794871794872</v>
      </c>
      <c r="AC220" s="83">
        <v>39</v>
      </c>
      <c r="AD220" s="84">
        <v>3.2307692307692304</v>
      </c>
      <c r="AE220" s="85">
        <v>39</v>
      </c>
      <c r="AF220" s="72"/>
    </row>
    <row r="221" spans="1:32" ht="28.8" x14ac:dyDescent="0.3">
      <c r="A221" s="36" t="str">
        <f t="shared" si="14"/>
        <v>9Úvazek: Částečný</v>
      </c>
      <c r="B221" s="102">
        <v>9</v>
      </c>
      <c r="C221" s="81"/>
      <c r="D221" s="81"/>
      <c r="E221" s="35" t="s">
        <v>117</v>
      </c>
      <c r="F221" s="82">
        <v>3.1788461538461532</v>
      </c>
      <c r="G221" s="83">
        <v>26</v>
      </c>
      <c r="H221" s="84">
        <v>2.8269230769230766</v>
      </c>
      <c r="I221" s="83">
        <v>26</v>
      </c>
      <c r="J221" s="84">
        <v>2.953846153846154</v>
      </c>
      <c r="K221" s="83">
        <v>26</v>
      </c>
      <c r="L221" s="84">
        <v>3.448717948717948</v>
      </c>
      <c r="M221" s="83">
        <v>26</v>
      </c>
      <c r="N221" s="84">
        <v>3.2932692307692304</v>
      </c>
      <c r="O221" s="83">
        <v>26</v>
      </c>
      <c r="P221" s="84">
        <v>1.6307692307692312</v>
      </c>
      <c r="Q221" s="83">
        <v>26</v>
      </c>
      <c r="R221" s="84">
        <v>2.9461538461538463</v>
      </c>
      <c r="S221" s="83">
        <v>26</v>
      </c>
      <c r="T221" s="84">
        <v>1.6153846153846154</v>
      </c>
      <c r="U221" s="83">
        <v>26</v>
      </c>
      <c r="V221" s="84">
        <v>3.3653846153846159</v>
      </c>
      <c r="W221" s="83">
        <v>26</v>
      </c>
      <c r="X221" s="84">
        <v>2.0714285714285716</v>
      </c>
      <c r="Y221" s="83">
        <v>26</v>
      </c>
      <c r="Z221" s="84">
        <v>1.5769230769230769</v>
      </c>
      <c r="AA221" s="83">
        <v>26</v>
      </c>
      <c r="AB221" s="84">
        <v>2.3846153846153846</v>
      </c>
      <c r="AC221" s="83">
        <v>26</v>
      </c>
      <c r="AD221" s="84">
        <v>3.1153846153846154</v>
      </c>
      <c r="AE221" s="85">
        <v>26</v>
      </c>
      <c r="AF221" s="72"/>
    </row>
    <row r="222" spans="1:32" ht="14.4" customHeight="1" x14ac:dyDescent="0.3">
      <c r="A222" s="36" t="str">
        <f t="shared" si="14"/>
        <v>10Celá škola</v>
      </c>
      <c r="B222" s="102">
        <v>10</v>
      </c>
      <c r="C222" s="81" t="s">
        <v>28</v>
      </c>
      <c r="D222" s="81" t="s">
        <v>12</v>
      </c>
      <c r="E222" s="44" t="s">
        <v>58</v>
      </c>
      <c r="F222" s="82">
        <v>3.2193181818181817</v>
      </c>
      <c r="G222" s="83">
        <v>44</v>
      </c>
      <c r="H222" s="84">
        <v>2.8749999999999996</v>
      </c>
      <c r="I222" s="83">
        <v>44</v>
      </c>
      <c r="J222" s="84">
        <v>3.0681818181818183</v>
      </c>
      <c r="K222" s="83">
        <v>44</v>
      </c>
      <c r="L222" s="84">
        <v>3.3484848484848486</v>
      </c>
      <c r="M222" s="83">
        <v>44</v>
      </c>
      <c r="N222" s="84">
        <v>3.2102272727272725</v>
      </c>
      <c r="O222" s="83">
        <v>44</v>
      </c>
      <c r="P222" s="84">
        <v>1.6590909090909089</v>
      </c>
      <c r="Q222" s="83">
        <v>44</v>
      </c>
      <c r="R222" s="84">
        <v>3.2772727272727278</v>
      </c>
      <c r="S222" s="83">
        <v>44</v>
      </c>
      <c r="T222" s="84">
        <v>1.8541666666666667</v>
      </c>
      <c r="U222" s="83">
        <v>44</v>
      </c>
      <c r="V222" s="84">
        <v>3.0738636363636358</v>
      </c>
      <c r="W222" s="83">
        <v>44</v>
      </c>
      <c r="X222" s="84">
        <v>2.0324675324675323</v>
      </c>
      <c r="Y222" s="83">
        <v>44</v>
      </c>
      <c r="Z222" s="84">
        <v>1.8295454545454544</v>
      </c>
      <c r="AA222" s="83">
        <v>44</v>
      </c>
      <c r="AB222" s="84">
        <v>2.4545454545454541</v>
      </c>
      <c r="AC222" s="83">
        <v>44</v>
      </c>
      <c r="AD222" s="84">
        <v>3.0454545454545463</v>
      </c>
      <c r="AE222" s="85">
        <v>44</v>
      </c>
      <c r="AF222" s="72"/>
    </row>
    <row r="223" spans="1:32" ht="14.4" customHeight="1" x14ac:dyDescent="0.3">
      <c r="A223" s="36" t="str">
        <f t="shared" si="14"/>
        <v>10Věk do 40 let</v>
      </c>
      <c r="B223" s="102">
        <v>10</v>
      </c>
      <c r="C223" s="81"/>
      <c r="D223" s="81" t="s">
        <v>130</v>
      </c>
      <c r="E223" s="35" t="s">
        <v>114</v>
      </c>
      <c r="F223" s="82">
        <v>3.1291666666666664</v>
      </c>
      <c r="G223" s="83">
        <v>12</v>
      </c>
      <c r="H223" s="84">
        <v>3.0208333333333335</v>
      </c>
      <c r="I223" s="83">
        <v>12</v>
      </c>
      <c r="J223" s="84">
        <v>3.0500000000000003</v>
      </c>
      <c r="K223" s="83">
        <v>12</v>
      </c>
      <c r="L223" s="84">
        <v>3.1527777777777772</v>
      </c>
      <c r="M223" s="83">
        <v>12</v>
      </c>
      <c r="N223" s="84">
        <v>3.09375</v>
      </c>
      <c r="O223" s="83">
        <v>12</v>
      </c>
      <c r="P223" s="84">
        <v>1.6333333333333333</v>
      </c>
      <c r="Q223" s="83">
        <v>12</v>
      </c>
      <c r="R223" s="84">
        <v>3.2166666666666663</v>
      </c>
      <c r="S223" s="83">
        <v>12</v>
      </c>
      <c r="T223" s="84">
        <v>2.0277777777777777</v>
      </c>
      <c r="U223" s="83">
        <v>12</v>
      </c>
      <c r="V223" s="84">
        <v>3.0104166666666665</v>
      </c>
      <c r="W223" s="83">
        <v>12</v>
      </c>
      <c r="X223" s="84">
        <v>2.1309523809523805</v>
      </c>
      <c r="Y223" s="83">
        <v>12</v>
      </c>
      <c r="Z223" s="84">
        <v>1.75</v>
      </c>
      <c r="AA223" s="83">
        <v>12</v>
      </c>
      <c r="AB223" s="84">
        <v>2.3750000000000004</v>
      </c>
      <c r="AC223" s="83">
        <v>12</v>
      </c>
      <c r="AD223" s="84">
        <v>3.0833333333333335</v>
      </c>
      <c r="AE223" s="85">
        <v>12</v>
      </c>
      <c r="AF223" s="72"/>
    </row>
    <row r="224" spans="1:32" ht="28.8" x14ac:dyDescent="0.3">
      <c r="A224" s="36" t="str">
        <f t="shared" si="14"/>
        <v>10Věk 41 let a více</v>
      </c>
      <c r="B224" s="102">
        <v>10</v>
      </c>
      <c r="C224" s="81"/>
      <c r="D224" s="81"/>
      <c r="E224" s="35" t="s">
        <v>115</v>
      </c>
      <c r="F224" s="82">
        <v>3.2531250000000007</v>
      </c>
      <c r="G224" s="83">
        <v>32</v>
      </c>
      <c r="H224" s="84">
        <v>2.8203125</v>
      </c>
      <c r="I224" s="83">
        <v>32</v>
      </c>
      <c r="J224" s="84">
        <v>3.0750000000000006</v>
      </c>
      <c r="K224" s="83">
        <v>32</v>
      </c>
      <c r="L224" s="84">
        <v>3.421875</v>
      </c>
      <c r="M224" s="83">
        <v>32</v>
      </c>
      <c r="N224" s="84">
        <v>3.25390625</v>
      </c>
      <c r="O224" s="83">
        <v>32</v>
      </c>
      <c r="P224" s="84">
        <v>1.6687500000000002</v>
      </c>
      <c r="Q224" s="83">
        <v>32</v>
      </c>
      <c r="R224" s="84">
        <v>3.3000000000000007</v>
      </c>
      <c r="S224" s="83">
        <v>32</v>
      </c>
      <c r="T224" s="84">
        <v>1.7890625</v>
      </c>
      <c r="U224" s="83">
        <v>32</v>
      </c>
      <c r="V224" s="84">
        <v>3.0976562500000004</v>
      </c>
      <c r="W224" s="83">
        <v>32</v>
      </c>
      <c r="X224" s="84">
        <v>1.9955357142857142</v>
      </c>
      <c r="Y224" s="83">
        <v>32</v>
      </c>
      <c r="Z224" s="84">
        <v>1.8593749999999998</v>
      </c>
      <c r="AA224" s="83">
        <v>32</v>
      </c>
      <c r="AB224" s="84">
        <v>2.4843749999999996</v>
      </c>
      <c r="AC224" s="83">
        <v>32</v>
      </c>
      <c r="AD224" s="84">
        <v>3.03125</v>
      </c>
      <c r="AE224" s="85">
        <v>32</v>
      </c>
      <c r="AF224" s="72"/>
    </row>
    <row r="225" spans="1:32" ht="14.4" customHeight="1" x14ac:dyDescent="0.3">
      <c r="A225" s="36" t="str">
        <f t="shared" si="14"/>
        <v>10Úvazek: Plný</v>
      </c>
      <c r="B225" s="102">
        <v>10</v>
      </c>
      <c r="C225" s="81"/>
      <c r="D225" s="81" t="s">
        <v>133</v>
      </c>
      <c r="E225" s="35" t="s">
        <v>116</v>
      </c>
      <c r="F225" s="82">
        <v>3.2</v>
      </c>
      <c r="G225" s="83">
        <v>32</v>
      </c>
      <c r="H225" s="84">
        <v>2.8281250000000004</v>
      </c>
      <c r="I225" s="83">
        <v>32</v>
      </c>
      <c r="J225" s="84">
        <v>3.1062500000000011</v>
      </c>
      <c r="K225" s="83">
        <v>32</v>
      </c>
      <c r="L225" s="84">
        <v>3.34375</v>
      </c>
      <c r="M225" s="83">
        <v>32</v>
      </c>
      <c r="N225" s="84">
        <v>3.1796875</v>
      </c>
      <c r="O225" s="83">
        <v>32</v>
      </c>
      <c r="P225" s="84">
        <v>1.6312500000000003</v>
      </c>
      <c r="Q225" s="83">
        <v>32</v>
      </c>
      <c r="R225" s="84">
        <v>3.25</v>
      </c>
      <c r="S225" s="83">
        <v>32</v>
      </c>
      <c r="T225" s="84">
        <v>1.828125</v>
      </c>
      <c r="U225" s="83">
        <v>32</v>
      </c>
      <c r="V225" s="84">
        <v>3.0429687499999991</v>
      </c>
      <c r="W225" s="83">
        <v>32</v>
      </c>
      <c r="X225" s="84">
        <v>2.0133928571428568</v>
      </c>
      <c r="Y225" s="83">
        <v>32</v>
      </c>
      <c r="Z225" s="84">
        <v>1.8718750000000002</v>
      </c>
      <c r="AA225" s="83">
        <v>32</v>
      </c>
      <c r="AB225" s="84">
        <v>2.4375</v>
      </c>
      <c r="AC225" s="83">
        <v>32</v>
      </c>
      <c r="AD225" s="84">
        <v>3.0312500000000004</v>
      </c>
      <c r="AE225" s="85">
        <v>32</v>
      </c>
      <c r="AF225" s="72"/>
    </row>
    <row r="226" spans="1:32" ht="29.4" thickBot="1" x14ac:dyDescent="0.35">
      <c r="A226" s="36" t="str">
        <f t="shared" si="14"/>
        <v>10Úvazek: Částečný</v>
      </c>
      <c r="B226" s="102">
        <v>10</v>
      </c>
      <c r="C226" s="103"/>
      <c r="D226" s="103"/>
      <c r="E226" s="35" t="s">
        <v>117</v>
      </c>
      <c r="F226" s="86">
        <v>3.270833333333333</v>
      </c>
      <c r="G226" s="87">
        <v>12</v>
      </c>
      <c r="H226" s="88">
        <v>3.0000000000000004</v>
      </c>
      <c r="I226" s="87">
        <v>12</v>
      </c>
      <c r="J226" s="88">
        <v>2.9666666666666672</v>
      </c>
      <c r="K226" s="87">
        <v>12</v>
      </c>
      <c r="L226" s="88">
        <v>3.3611111111111112</v>
      </c>
      <c r="M226" s="87">
        <v>12</v>
      </c>
      <c r="N226" s="88">
        <v>3.291666666666667</v>
      </c>
      <c r="O226" s="87">
        <v>12</v>
      </c>
      <c r="P226" s="88">
        <v>1.7333333333333332</v>
      </c>
      <c r="Q226" s="87">
        <v>12</v>
      </c>
      <c r="R226" s="88">
        <v>3.3499999999999996</v>
      </c>
      <c r="S226" s="87">
        <v>12</v>
      </c>
      <c r="T226" s="88">
        <v>1.9236111111111112</v>
      </c>
      <c r="U226" s="87">
        <v>12</v>
      </c>
      <c r="V226" s="88">
        <v>3.15625</v>
      </c>
      <c r="W226" s="87">
        <v>12</v>
      </c>
      <c r="X226" s="88">
        <v>2.0833333333333335</v>
      </c>
      <c r="Y226" s="87">
        <v>12</v>
      </c>
      <c r="Z226" s="88">
        <v>1.7166666666666668</v>
      </c>
      <c r="AA226" s="87">
        <v>12</v>
      </c>
      <c r="AB226" s="88">
        <v>2.5000000000000004</v>
      </c>
      <c r="AC226" s="87">
        <v>12</v>
      </c>
      <c r="AD226" s="88">
        <v>3.0833333333333335</v>
      </c>
      <c r="AE226" s="89">
        <v>12</v>
      </c>
      <c r="AF226" s="72"/>
    </row>
    <row r="227" spans="1:32" ht="15" thickTop="1" x14ac:dyDescent="0.3"/>
    <row r="228" spans="1:32" ht="15" thickBot="1" x14ac:dyDescent="0.35"/>
    <row r="229" spans="1:32" ht="15" thickTop="1" x14ac:dyDescent="0.3">
      <c r="B229" s="221" t="s">
        <v>77</v>
      </c>
      <c r="C229" s="223"/>
      <c r="D229" s="227" t="s">
        <v>171</v>
      </c>
      <c r="E229" s="217"/>
      <c r="F229" s="217" t="s">
        <v>172</v>
      </c>
      <c r="G229" s="220"/>
      <c r="H229" s="49"/>
    </row>
    <row r="230" spans="1:32" x14ac:dyDescent="0.3">
      <c r="B230" s="234"/>
      <c r="C230" s="235"/>
      <c r="D230" s="184" t="s">
        <v>141</v>
      </c>
      <c r="E230" s="185" t="s">
        <v>142</v>
      </c>
      <c r="F230" s="185" t="s">
        <v>141</v>
      </c>
      <c r="G230" s="186" t="s">
        <v>142</v>
      </c>
      <c r="H230" s="49"/>
    </row>
    <row r="231" spans="1:32" ht="24.6" thickBot="1" x14ac:dyDescent="0.35">
      <c r="A231" t="str">
        <f>'ŠKOLY-ŽÁCI'!A5:B5</f>
        <v>Fakultní základní škola Pedagogické fakulty UK, Praha 13, Mezi Školami 2322</v>
      </c>
      <c r="B231" s="224"/>
      <c r="C231" s="226"/>
      <c r="D231" s="50" t="s">
        <v>173</v>
      </c>
      <c r="E231" s="51" t="s">
        <v>173</v>
      </c>
      <c r="F231" s="51" t="s">
        <v>173</v>
      </c>
      <c r="G231" s="52" t="s">
        <v>173</v>
      </c>
      <c r="H231" s="49"/>
    </row>
    <row r="232" spans="1:32" ht="15" thickTop="1" x14ac:dyDescent="0.3">
      <c r="A232">
        <f>VLOOKUP(A231,List2!$B$1:$C$10,2,0)</f>
        <v>6</v>
      </c>
      <c r="B232" s="53" t="s">
        <v>12</v>
      </c>
      <c r="C232" s="197" t="s">
        <v>13</v>
      </c>
      <c r="D232" s="198">
        <v>0.23741883116883117</v>
      </c>
      <c r="E232" s="199">
        <v>0.76258116883116889</v>
      </c>
      <c r="F232" s="199">
        <v>0.78530844155844159</v>
      </c>
      <c r="G232" s="200">
        <v>0.21469155844155843</v>
      </c>
      <c r="H232" s="49"/>
    </row>
    <row r="233" spans="1:32" x14ac:dyDescent="0.3">
      <c r="B233" s="207">
        <v>1</v>
      </c>
      <c r="C233" s="59" t="s">
        <v>14</v>
      </c>
      <c r="D233" s="201">
        <v>0.34594594594594597</v>
      </c>
      <c r="E233" s="202">
        <v>0.65405405405405403</v>
      </c>
      <c r="F233" s="202">
        <v>0.75135135135135134</v>
      </c>
      <c r="G233" s="203">
        <v>0.24864864864864866</v>
      </c>
      <c r="H233" s="49"/>
    </row>
    <row r="234" spans="1:32" x14ac:dyDescent="0.3">
      <c r="B234" s="207">
        <v>2</v>
      </c>
      <c r="C234" s="59" t="s">
        <v>20</v>
      </c>
      <c r="D234" s="201">
        <v>0.15263157894736842</v>
      </c>
      <c r="E234" s="202">
        <v>0.84736842105263155</v>
      </c>
      <c r="F234" s="202">
        <v>0.83684210526315794</v>
      </c>
      <c r="G234" s="203">
        <v>0.16315789473684211</v>
      </c>
      <c r="H234" s="49"/>
    </row>
    <row r="235" spans="1:32" x14ac:dyDescent="0.3">
      <c r="B235" s="207">
        <v>3</v>
      </c>
      <c r="C235" s="59" t="s">
        <v>21</v>
      </c>
      <c r="D235" s="201">
        <v>0.26440677966101694</v>
      </c>
      <c r="E235" s="202">
        <v>0.735593220338983</v>
      </c>
      <c r="F235" s="202">
        <v>0.64067796610169492</v>
      </c>
      <c r="G235" s="203">
        <v>0.35932203389830503</v>
      </c>
      <c r="H235" s="49"/>
    </row>
    <row r="236" spans="1:32" x14ac:dyDescent="0.3">
      <c r="B236" s="207">
        <v>4</v>
      </c>
      <c r="C236" s="59" t="s">
        <v>22</v>
      </c>
      <c r="D236" s="201">
        <v>0.6875</v>
      </c>
      <c r="E236" s="202">
        <v>0.3125</v>
      </c>
      <c r="F236" s="202">
        <v>0.5625</v>
      </c>
      <c r="G236" s="203">
        <v>0.4375</v>
      </c>
      <c r="H236" s="49"/>
    </row>
    <row r="237" spans="1:32" x14ac:dyDescent="0.3">
      <c r="B237" s="207">
        <v>5</v>
      </c>
      <c r="C237" s="59" t="s">
        <v>23</v>
      </c>
      <c r="D237" s="201">
        <v>0.33333333333333326</v>
      </c>
      <c r="E237" s="202">
        <v>0.66666666666666652</v>
      </c>
      <c r="F237" s="202">
        <v>0.88888888888888884</v>
      </c>
      <c r="G237" s="203">
        <v>0.1111111111111111</v>
      </c>
      <c r="H237" s="49"/>
    </row>
    <row r="238" spans="1:32" x14ac:dyDescent="0.3">
      <c r="B238" s="207">
        <v>6</v>
      </c>
      <c r="C238" s="59" t="s">
        <v>24</v>
      </c>
      <c r="D238" s="201">
        <v>0.24645892351274784</v>
      </c>
      <c r="E238" s="202">
        <v>0.75354107648725199</v>
      </c>
      <c r="F238" s="202">
        <v>0.8101983002832861</v>
      </c>
      <c r="G238" s="203">
        <v>0.18980169971671387</v>
      </c>
      <c r="H238" s="49"/>
    </row>
    <row r="239" spans="1:32" x14ac:dyDescent="0.3">
      <c r="B239" s="207">
        <v>7</v>
      </c>
      <c r="C239" s="59" t="s">
        <v>25</v>
      </c>
      <c r="D239" s="201">
        <v>0.16187050359712229</v>
      </c>
      <c r="E239" s="202">
        <v>0.83812949640287771</v>
      </c>
      <c r="F239" s="202">
        <v>0.85971223021582732</v>
      </c>
      <c r="G239" s="203">
        <v>0.14028776978417265</v>
      </c>
      <c r="H239" s="49"/>
    </row>
    <row r="240" spans="1:32" x14ac:dyDescent="0.3">
      <c r="B240" s="207">
        <v>8</v>
      </c>
      <c r="C240" s="59" t="s">
        <v>26</v>
      </c>
      <c r="D240" s="201">
        <v>0.16867469879518071</v>
      </c>
      <c r="E240" s="202">
        <v>0.83132530120481929</v>
      </c>
      <c r="F240" s="202">
        <v>0.80321285140562249</v>
      </c>
      <c r="G240" s="203">
        <v>0.19678714859437751</v>
      </c>
      <c r="H240" s="49"/>
    </row>
    <row r="241" spans="1:8" x14ac:dyDescent="0.3">
      <c r="B241" s="207">
        <v>9</v>
      </c>
      <c r="C241" s="59" t="s">
        <v>27</v>
      </c>
      <c r="D241" s="201">
        <v>0.21164021164021166</v>
      </c>
      <c r="E241" s="202">
        <v>0.78835978835978837</v>
      </c>
      <c r="F241" s="202">
        <v>0.72751322751322756</v>
      </c>
      <c r="G241" s="203">
        <v>0.2724867724867725</v>
      </c>
      <c r="H241" s="49"/>
    </row>
    <row r="242" spans="1:8" ht="15" thickBot="1" x14ac:dyDescent="0.35">
      <c r="B242" s="207">
        <v>10</v>
      </c>
      <c r="C242" s="193" t="s">
        <v>28</v>
      </c>
      <c r="D242" s="204">
        <v>0.32558139534883723</v>
      </c>
      <c r="E242" s="205">
        <v>0.67441860465116277</v>
      </c>
      <c r="F242" s="205">
        <v>0.87209302325581395</v>
      </c>
      <c r="G242" s="206">
        <v>0.12790697674418605</v>
      </c>
      <c r="H242" s="49"/>
    </row>
    <row r="243" spans="1:8" ht="15" thickTop="1" x14ac:dyDescent="0.3">
      <c r="B243">
        <v>2</v>
      </c>
    </row>
    <row r="244" spans="1:8" ht="15" thickBot="1" x14ac:dyDescent="0.35"/>
    <row r="245" spans="1:8" ht="15" thickTop="1" x14ac:dyDescent="0.3">
      <c r="B245" s="221" t="s">
        <v>77</v>
      </c>
      <c r="C245" s="223"/>
      <c r="D245" s="227" t="s">
        <v>174</v>
      </c>
      <c r="E245" s="217"/>
      <c r="F245" s="217" t="s">
        <v>175</v>
      </c>
      <c r="G245" s="220"/>
      <c r="H245" s="49"/>
    </row>
    <row r="246" spans="1:8" x14ac:dyDescent="0.3">
      <c r="B246" s="234"/>
      <c r="C246" s="235"/>
      <c r="D246" s="184" t="s">
        <v>141</v>
      </c>
      <c r="E246" s="185" t="s">
        <v>142</v>
      </c>
      <c r="F246" s="185" t="s">
        <v>141</v>
      </c>
      <c r="G246" s="186" t="s">
        <v>142</v>
      </c>
      <c r="H246" s="49"/>
    </row>
    <row r="247" spans="1:8" ht="24.6" thickBot="1" x14ac:dyDescent="0.35">
      <c r="A247" t="str">
        <f>'ŠKOLY- UČITELÉ'!A5:B5</f>
        <v>Základní škola, Praha 13, Janského 2189</v>
      </c>
      <c r="B247" s="224"/>
      <c r="C247" s="226"/>
      <c r="D247" s="50" t="s">
        <v>173</v>
      </c>
      <c r="E247" s="51" t="s">
        <v>173</v>
      </c>
      <c r="F247" s="51" t="s">
        <v>173</v>
      </c>
      <c r="G247" s="52" t="s">
        <v>173</v>
      </c>
      <c r="H247" s="49"/>
    </row>
    <row r="248" spans="1:8" ht="15" thickTop="1" x14ac:dyDescent="0.3">
      <c r="A248">
        <f>VLOOKUP(A247,List2!$B$1:$C$10,2,0)</f>
        <v>5</v>
      </c>
      <c r="B248" s="53" t="s">
        <v>12</v>
      </c>
      <c r="C248" s="197" t="s">
        <v>13</v>
      </c>
      <c r="D248" s="187">
        <v>0.47699757869249398</v>
      </c>
      <c r="E248" s="188">
        <v>0.52300242130750607</v>
      </c>
      <c r="F248" s="188">
        <v>0.82566585956416461</v>
      </c>
      <c r="G248" s="189">
        <v>0.17433414043583531</v>
      </c>
      <c r="H248" s="49"/>
    </row>
    <row r="249" spans="1:8" x14ac:dyDescent="0.3">
      <c r="B249" s="207">
        <v>1</v>
      </c>
      <c r="C249" s="59" t="s">
        <v>14</v>
      </c>
      <c r="D249" s="190">
        <v>0.17142857142857143</v>
      </c>
      <c r="E249" s="191">
        <v>0.82857142857142863</v>
      </c>
      <c r="F249" s="191">
        <v>0.8571428571428571</v>
      </c>
      <c r="G249" s="192">
        <v>0.14285714285714285</v>
      </c>
      <c r="H249" s="49"/>
    </row>
    <row r="250" spans="1:8" x14ac:dyDescent="0.3">
      <c r="B250" s="207">
        <v>2</v>
      </c>
      <c r="C250" s="59" t="s">
        <v>20</v>
      </c>
      <c r="D250" s="190">
        <v>0.36956521739130432</v>
      </c>
      <c r="E250" s="191">
        <v>0.63043478260869568</v>
      </c>
      <c r="F250" s="191">
        <v>0.80434782608695654</v>
      </c>
      <c r="G250" s="192">
        <v>0.19565217391304349</v>
      </c>
      <c r="H250" s="49"/>
    </row>
    <row r="251" spans="1:8" x14ac:dyDescent="0.3">
      <c r="B251" s="207">
        <v>3</v>
      </c>
      <c r="C251" s="59" t="s">
        <v>21</v>
      </c>
      <c r="D251" s="190">
        <v>0.5357142857142857</v>
      </c>
      <c r="E251" s="191">
        <v>0.4642857142857143</v>
      </c>
      <c r="F251" s="191">
        <v>0.7142857142857143</v>
      </c>
      <c r="G251" s="192">
        <v>0.2857142857142857</v>
      </c>
      <c r="H251" s="49"/>
    </row>
    <row r="252" spans="1:8" x14ac:dyDescent="0.3">
      <c r="B252" s="207">
        <v>4</v>
      </c>
      <c r="C252" s="59" t="s">
        <v>22</v>
      </c>
      <c r="D252" s="190">
        <v>1</v>
      </c>
      <c r="E252" s="191">
        <v>0</v>
      </c>
      <c r="F252" s="191">
        <v>0.8666666666666667</v>
      </c>
      <c r="G252" s="192">
        <v>0.13333333333333333</v>
      </c>
      <c r="H252" s="49"/>
    </row>
    <row r="253" spans="1:8" x14ac:dyDescent="0.3">
      <c r="B253" s="207">
        <v>5</v>
      </c>
      <c r="C253" s="59" t="s">
        <v>23</v>
      </c>
      <c r="D253" s="190">
        <v>0.72413793103448265</v>
      </c>
      <c r="E253" s="191">
        <v>0.27586206896551724</v>
      </c>
      <c r="F253" s="191">
        <v>0.86206896551724133</v>
      </c>
      <c r="G253" s="192">
        <v>0.13793103448275862</v>
      </c>
      <c r="H253" s="49"/>
    </row>
    <row r="254" spans="1:8" x14ac:dyDescent="0.3">
      <c r="B254" s="207">
        <v>6</v>
      </c>
      <c r="C254" s="59" t="s">
        <v>24</v>
      </c>
      <c r="D254" s="190">
        <v>0.42553191489361702</v>
      </c>
      <c r="E254" s="191">
        <v>0.57446808510638303</v>
      </c>
      <c r="F254" s="191">
        <v>0.80851063829787218</v>
      </c>
      <c r="G254" s="192">
        <v>0.19148936170212769</v>
      </c>
      <c r="H254" s="49"/>
    </row>
    <row r="255" spans="1:8" x14ac:dyDescent="0.3">
      <c r="B255" s="207">
        <v>7</v>
      </c>
      <c r="C255" s="59" t="s">
        <v>25</v>
      </c>
      <c r="D255" s="190">
        <v>0.41025641025641024</v>
      </c>
      <c r="E255" s="191">
        <v>0.58974358974358976</v>
      </c>
      <c r="F255" s="191">
        <v>0.89743589743589747</v>
      </c>
      <c r="G255" s="192">
        <v>0.10256410256410256</v>
      </c>
      <c r="H255" s="49"/>
    </row>
    <row r="256" spans="1:8" x14ac:dyDescent="0.3">
      <c r="B256" s="207">
        <v>8</v>
      </c>
      <c r="C256" s="59" t="s">
        <v>26</v>
      </c>
      <c r="D256" s="190">
        <v>0.38775510204081631</v>
      </c>
      <c r="E256" s="191">
        <v>0.61224489795918369</v>
      </c>
      <c r="F256" s="191">
        <v>0.87755102040816324</v>
      </c>
      <c r="G256" s="192">
        <v>0.12244897959183673</v>
      </c>
      <c r="H256" s="49"/>
    </row>
    <row r="257" spans="1:8" x14ac:dyDescent="0.3">
      <c r="B257" s="207">
        <v>9</v>
      </c>
      <c r="C257" s="59" t="s">
        <v>27</v>
      </c>
      <c r="D257" s="190">
        <v>0.33333333333333326</v>
      </c>
      <c r="E257" s="191">
        <v>0.66666666666666652</v>
      </c>
      <c r="F257" s="191">
        <v>0.72727272727272729</v>
      </c>
      <c r="G257" s="192">
        <v>0.27272727272727271</v>
      </c>
      <c r="H257" s="49"/>
    </row>
    <row r="258" spans="1:8" ht="15" thickBot="1" x14ac:dyDescent="0.35">
      <c r="B258" s="207">
        <v>10</v>
      </c>
      <c r="C258" s="193" t="s">
        <v>28</v>
      </c>
      <c r="D258" s="194">
        <v>0.70454545454545459</v>
      </c>
      <c r="E258" s="195">
        <v>0.29545454545454547</v>
      </c>
      <c r="F258" s="195">
        <v>0.88636363636363635</v>
      </c>
      <c r="G258" s="196">
        <v>0.11363636363636363</v>
      </c>
      <c r="H258" s="49"/>
    </row>
    <row r="259" spans="1:8" ht="15" thickTop="1" x14ac:dyDescent="0.3"/>
    <row r="260" spans="1:8" ht="15" thickBot="1" x14ac:dyDescent="0.35"/>
    <row r="261" spans="1:8" ht="15" thickTop="1" x14ac:dyDescent="0.3">
      <c r="B261" s="221" t="s">
        <v>77</v>
      </c>
      <c r="C261" s="223"/>
      <c r="D261" s="227" t="s">
        <v>174</v>
      </c>
      <c r="E261" s="217"/>
      <c r="F261" s="217" t="s">
        <v>176</v>
      </c>
      <c r="G261" s="220"/>
      <c r="H261" s="49"/>
    </row>
    <row r="262" spans="1:8" x14ac:dyDescent="0.3">
      <c r="B262" s="234"/>
      <c r="C262" s="235"/>
      <c r="D262" s="184" t="s">
        <v>141</v>
      </c>
      <c r="E262" s="185" t="s">
        <v>142</v>
      </c>
      <c r="F262" s="185" t="s">
        <v>141</v>
      </c>
      <c r="G262" s="186" t="s">
        <v>142</v>
      </c>
      <c r="H262" s="49"/>
    </row>
    <row r="263" spans="1:8" ht="24.6" thickBot="1" x14ac:dyDescent="0.35">
      <c r="A263" t="str">
        <f>'ŠKOLY - RODIČE'!A5:B5</f>
        <v>Fakultní základní škola Pedagogické fakulty UK, Praha 13, Trávníčkova 1744</v>
      </c>
      <c r="B263" s="224"/>
      <c r="C263" s="226"/>
      <c r="D263" s="50" t="s">
        <v>173</v>
      </c>
      <c r="E263" s="51" t="s">
        <v>173</v>
      </c>
      <c r="F263" s="51" t="s">
        <v>173</v>
      </c>
      <c r="G263" s="52" t="s">
        <v>173</v>
      </c>
      <c r="H263" s="49"/>
    </row>
    <row r="264" spans="1:8" ht="23.4" thickTop="1" x14ac:dyDescent="0.3">
      <c r="A264">
        <f>VLOOKUP(A263,List2!$B$1:$C$10,2,0)</f>
        <v>3</v>
      </c>
      <c r="B264" s="53" t="s">
        <v>58</v>
      </c>
      <c r="C264" s="183" t="s">
        <v>58</v>
      </c>
      <c r="D264" s="187">
        <v>0.16881827209533268</v>
      </c>
      <c r="E264" s="188">
        <v>0.83118172790466749</v>
      </c>
      <c r="F264" s="188">
        <v>0.81330685203574971</v>
      </c>
      <c r="G264" s="189">
        <v>0.18669314796425024</v>
      </c>
      <c r="H264" s="49"/>
    </row>
    <row r="265" spans="1:8" ht="14.4" customHeight="1" x14ac:dyDescent="0.3">
      <c r="B265" s="207">
        <v>1</v>
      </c>
      <c r="C265" s="59" t="s">
        <v>14</v>
      </c>
      <c r="D265" s="190">
        <v>0.16822429906542055</v>
      </c>
      <c r="E265" s="191">
        <v>0.83177570093457942</v>
      </c>
      <c r="F265" s="191">
        <v>0.68224299065420557</v>
      </c>
      <c r="G265" s="192">
        <v>0.31775700934579437</v>
      </c>
      <c r="H265" s="49"/>
    </row>
    <row r="266" spans="1:8" x14ac:dyDescent="0.3">
      <c r="B266" s="207">
        <v>2</v>
      </c>
      <c r="C266" s="59" t="s">
        <v>20</v>
      </c>
      <c r="D266" s="190">
        <v>0.1164021164021164</v>
      </c>
      <c r="E266" s="191">
        <v>0.88359788359788349</v>
      </c>
      <c r="F266" s="191">
        <v>0.79894179894179895</v>
      </c>
      <c r="G266" s="192">
        <v>0.20105820105820105</v>
      </c>
      <c r="H266" s="49"/>
    </row>
    <row r="267" spans="1:8" x14ac:dyDescent="0.3">
      <c r="B267" s="207">
        <v>3</v>
      </c>
      <c r="C267" s="59" t="s">
        <v>21</v>
      </c>
      <c r="D267" s="190">
        <v>0.12371134020618557</v>
      </c>
      <c r="E267" s="191">
        <v>0.87628865979381443</v>
      </c>
      <c r="F267" s="191">
        <v>0.65979381443298957</v>
      </c>
      <c r="G267" s="192">
        <v>0.34020618556701032</v>
      </c>
      <c r="H267" s="49"/>
    </row>
    <row r="268" spans="1:8" x14ac:dyDescent="0.3">
      <c r="B268" s="207">
        <v>4</v>
      </c>
      <c r="C268" s="59" t="s">
        <v>22</v>
      </c>
      <c r="D268" s="190">
        <v>0.36842105263157893</v>
      </c>
      <c r="E268" s="191">
        <v>0.63157894736842102</v>
      </c>
      <c r="F268" s="191">
        <v>0.84210526315789469</v>
      </c>
      <c r="G268" s="192">
        <v>0.15789473684210525</v>
      </c>
      <c r="H268" s="49"/>
    </row>
    <row r="269" spans="1:8" x14ac:dyDescent="0.3">
      <c r="B269" s="207">
        <v>5</v>
      </c>
      <c r="C269" s="59" t="s">
        <v>23</v>
      </c>
      <c r="D269" s="190">
        <v>0.1891891891891892</v>
      </c>
      <c r="E269" s="191">
        <v>0.81081081081081086</v>
      </c>
      <c r="F269" s="191">
        <v>0.83783783783783794</v>
      </c>
      <c r="G269" s="192">
        <v>0.16216216216216217</v>
      </c>
      <c r="H269" s="49"/>
    </row>
    <row r="270" spans="1:8" x14ac:dyDescent="0.3">
      <c r="B270" s="207">
        <v>6</v>
      </c>
      <c r="C270" s="59" t="s">
        <v>24</v>
      </c>
      <c r="D270" s="190">
        <v>0.19047619047619047</v>
      </c>
      <c r="E270" s="191">
        <v>0.80952380952380953</v>
      </c>
      <c r="F270" s="191">
        <v>0.82993197278911568</v>
      </c>
      <c r="G270" s="192">
        <v>0.17006802721088435</v>
      </c>
      <c r="H270" s="49"/>
    </row>
    <row r="271" spans="1:8" x14ac:dyDescent="0.3">
      <c r="B271" s="207">
        <v>7</v>
      </c>
      <c r="C271" s="59" t="s">
        <v>25</v>
      </c>
      <c r="D271" s="190">
        <v>0.20567375886524822</v>
      </c>
      <c r="E271" s="191">
        <v>0.79432624113475181</v>
      </c>
      <c r="F271" s="191">
        <v>0.87943262411347523</v>
      </c>
      <c r="G271" s="192">
        <v>0.12056737588652482</v>
      </c>
      <c r="H271" s="49"/>
    </row>
    <row r="272" spans="1:8" x14ac:dyDescent="0.3">
      <c r="B272" s="207">
        <v>8</v>
      </c>
      <c r="C272" s="59" t="s">
        <v>26</v>
      </c>
      <c r="D272" s="190">
        <v>0.14000000000000001</v>
      </c>
      <c r="E272" s="191">
        <v>0.86</v>
      </c>
      <c r="F272" s="191">
        <v>0.9</v>
      </c>
      <c r="G272" s="192">
        <v>0.1</v>
      </c>
      <c r="H272" s="49"/>
    </row>
    <row r="273" spans="2:8" x14ac:dyDescent="0.3">
      <c r="B273" s="207">
        <v>9</v>
      </c>
      <c r="C273" s="59" t="s">
        <v>27</v>
      </c>
      <c r="D273" s="190">
        <v>0.1348314606741573</v>
      </c>
      <c r="E273" s="191">
        <v>0.8651685393258427</v>
      </c>
      <c r="F273" s="191">
        <v>0.8202247191011236</v>
      </c>
      <c r="G273" s="192">
        <v>0.17977528089887643</v>
      </c>
      <c r="H273" s="49"/>
    </row>
    <row r="274" spans="2:8" x14ac:dyDescent="0.3">
      <c r="B274" s="207">
        <v>10</v>
      </c>
      <c r="C274" s="59" t="s">
        <v>28</v>
      </c>
      <c r="D274" s="190">
        <v>0.22580645161290319</v>
      </c>
      <c r="E274" s="191">
        <v>0.77419354838709675</v>
      </c>
      <c r="F274" s="191">
        <v>0.95161290322580649</v>
      </c>
      <c r="G274" s="192">
        <v>4.8387096774193547E-2</v>
      </c>
      <c r="H274" s="49"/>
    </row>
    <row r="275" spans="2:8" ht="15" thickBot="1" x14ac:dyDescent="0.35">
      <c r="B275" s="208"/>
      <c r="C275" s="193" t="s">
        <v>90</v>
      </c>
      <c r="D275" s="194">
        <v>0</v>
      </c>
      <c r="E275" s="195">
        <v>0</v>
      </c>
      <c r="F275" s="195">
        <v>0</v>
      </c>
      <c r="G275" s="196">
        <v>0</v>
      </c>
      <c r="H275" s="49"/>
    </row>
    <row r="276" spans="2:8" ht="15" thickTop="1" x14ac:dyDescent="0.3"/>
  </sheetData>
  <autoFilter ref="A4:Y4" xr:uid="{00000000-0001-0000-0000-000000000000}"/>
  <mergeCells count="51">
    <mergeCell ref="B261:C263"/>
    <mergeCell ref="D261:E261"/>
    <mergeCell ref="F261:G261"/>
    <mergeCell ref="B229:C231"/>
    <mergeCell ref="D229:E229"/>
    <mergeCell ref="F229:G229"/>
    <mergeCell ref="B245:C247"/>
    <mergeCell ref="D245:E245"/>
    <mergeCell ref="F245:G245"/>
    <mergeCell ref="X1:Y1"/>
    <mergeCell ref="C3:E3"/>
    <mergeCell ref="N1:O1"/>
    <mergeCell ref="P1:Q1"/>
    <mergeCell ref="R1:S1"/>
    <mergeCell ref="V1:W1"/>
    <mergeCell ref="T1:U1"/>
    <mergeCell ref="F1:G1"/>
    <mergeCell ref="H1:I1"/>
    <mergeCell ref="J1:K1"/>
    <mergeCell ref="L1:M1"/>
    <mergeCell ref="P87:Q87"/>
    <mergeCell ref="R87:S87"/>
    <mergeCell ref="T87:U87"/>
    <mergeCell ref="V87:W87"/>
    <mergeCell ref="B87:E88"/>
    <mergeCell ref="F87:G87"/>
    <mergeCell ref="H87:I87"/>
    <mergeCell ref="J87:K87"/>
    <mergeCell ref="L87:M87"/>
    <mergeCell ref="D91:D92"/>
    <mergeCell ref="D93:D97"/>
    <mergeCell ref="D99:D100"/>
    <mergeCell ref="D101:D105"/>
    <mergeCell ref="N87:O87"/>
    <mergeCell ref="C89:E89"/>
    <mergeCell ref="D123:D124"/>
    <mergeCell ref="D125:D129"/>
    <mergeCell ref="D131:D132"/>
    <mergeCell ref="D133:D137"/>
    <mergeCell ref="D107:D108"/>
    <mergeCell ref="D109:D113"/>
    <mergeCell ref="D115:D116"/>
    <mergeCell ref="D117:D121"/>
    <mergeCell ref="D155:D156"/>
    <mergeCell ref="D157:D161"/>
    <mergeCell ref="D163:D164"/>
    <mergeCell ref="D165:D169"/>
    <mergeCell ref="D139:D140"/>
    <mergeCell ref="D141:D145"/>
    <mergeCell ref="D147:D148"/>
    <mergeCell ref="D149:D15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64D6E-F29E-46FB-B480-EA177A629EA4}">
  <sheetPr>
    <tabColor rgb="FF92D050"/>
  </sheetPr>
  <dimension ref="A1:W20"/>
  <sheetViews>
    <sheetView tabSelected="1" workbookViewId="0">
      <selection activeCell="F18" sqref="F18"/>
    </sheetView>
  </sheetViews>
  <sheetFormatPr defaultRowHeight="14.4" x14ac:dyDescent="0.3"/>
  <cols>
    <col min="1" max="1" width="32.33203125" style="300" customWidth="1"/>
    <col min="2" max="2" width="42.77734375" style="300" customWidth="1"/>
    <col min="3" max="18" width="9.33203125" style="300" customWidth="1"/>
    <col min="19" max="19" width="1.33203125" style="300" customWidth="1"/>
    <col min="20" max="23" width="9.88671875" style="300" customWidth="1"/>
    <col min="24" max="16384" width="8.88671875" style="300"/>
  </cols>
  <sheetData>
    <row r="1" spans="1:23" ht="14.4" customHeight="1" x14ac:dyDescent="0.3">
      <c r="A1" s="298" t="s">
        <v>168</v>
      </c>
      <c r="B1" s="298"/>
      <c r="C1" s="298" t="str">
        <f>A5</f>
        <v>Celá škola</v>
      </c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</row>
    <row r="2" spans="1:23" ht="14.4" customHeight="1" x14ac:dyDescent="0.3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</row>
    <row r="3" spans="1:23" ht="14.4" customHeight="1" x14ac:dyDescent="0.3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</row>
    <row r="4" spans="1:23" ht="15.6" x14ac:dyDescent="0.3">
      <c r="A4" s="351" t="s">
        <v>144</v>
      </c>
    </row>
    <row r="5" spans="1:23" ht="15.6" x14ac:dyDescent="0.3">
      <c r="A5" s="364" t="s">
        <v>58</v>
      </c>
      <c r="B5" s="334"/>
      <c r="C5" s="352"/>
      <c r="D5" s="352"/>
      <c r="E5" s="352"/>
      <c r="F5" s="352"/>
      <c r="G5" s="352"/>
      <c r="H5" s="352"/>
      <c r="I5" s="304" t="s">
        <v>177</v>
      </c>
      <c r="J5" s="304"/>
      <c r="K5" s="353"/>
      <c r="L5" s="354"/>
      <c r="M5" s="354"/>
      <c r="N5" s="354"/>
      <c r="O5" s="354"/>
      <c r="P5" s="355"/>
      <c r="Q5" s="304" t="s">
        <v>177</v>
      </c>
      <c r="R5" s="304"/>
      <c r="T5" s="304" t="s">
        <v>177</v>
      </c>
      <c r="U5" s="304"/>
      <c r="V5" s="356"/>
      <c r="W5" s="356"/>
    </row>
    <row r="6" spans="1:23" x14ac:dyDescent="0.3">
      <c r="B6" s="357" t="s">
        <v>167</v>
      </c>
      <c r="C6" s="352"/>
      <c r="D6" s="352"/>
      <c r="E6" s="352"/>
      <c r="F6" s="352"/>
      <c r="G6" s="352"/>
      <c r="H6" s="352"/>
      <c r="I6" s="304"/>
      <c r="J6" s="304"/>
      <c r="K6" s="358"/>
      <c r="L6" s="359"/>
      <c r="M6" s="359"/>
      <c r="N6" s="359"/>
      <c r="O6" s="359"/>
      <c r="P6" s="360"/>
      <c r="Q6" s="304"/>
      <c r="R6" s="304"/>
      <c r="T6" s="304"/>
      <c r="U6" s="304"/>
      <c r="V6" s="356"/>
      <c r="W6" s="356"/>
    </row>
    <row r="7" spans="1:23" ht="40.200000000000003" customHeight="1" x14ac:dyDescent="0.3">
      <c r="B7" s="305" t="s">
        <v>73</v>
      </c>
      <c r="C7" s="306" t="s">
        <v>30</v>
      </c>
      <c r="D7" s="306"/>
      <c r="E7" s="306" t="s">
        <v>31</v>
      </c>
      <c r="F7" s="306"/>
      <c r="G7" s="306" t="s">
        <v>74</v>
      </c>
      <c r="H7" s="306"/>
      <c r="I7" s="307" t="s">
        <v>32</v>
      </c>
      <c r="J7" s="307"/>
      <c r="K7" s="306" t="s">
        <v>34</v>
      </c>
      <c r="L7" s="306"/>
      <c r="M7" s="306" t="s">
        <v>35</v>
      </c>
      <c r="N7" s="306"/>
      <c r="O7" s="306" t="s">
        <v>36</v>
      </c>
      <c r="P7" s="306"/>
      <c r="Q7" s="307" t="s">
        <v>37</v>
      </c>
      <c r="R7" s="307"/>
      <c r="S7" s="328"/>
      <c r="T7" s="307" t="s">
        <v>54</v>
      </c>
      <c r="U7" s="307"/>
      <c r="V7" s="307" t="s">
        <v>55</v>
      </c>
      <c r="W7" s="307"/>
    </row>
    <row r="8" spans="1:23" ht="40.200000000000003" customHeight="1" x14ac:dyDescent="0.3">
      <c r="A8" s="309" t="s">
        <v>178</v>
      </c>
      <c r="B8" s="361" t="s">
        <v>56</v>
      </c>
      <c r="C8" s="362" t="s">
        <v>38</v>
      </c>
      <c r="D8" s="362" t="s">
        <v>39</v>
      </c>
      <c r="E8" s="362" t="s">
        <v>38</v>
      </c>
      <c r="F8" s="362" t="s">
        <v>39</v>
      </c>
      <c r="G8" s="362" t="s">
        <v>38</v>
      </c>
      <c r="H8" s="362" t="s">
        <v>39</v>
      </c>
      <c r="I8" s="362" t="s">
        <v>38</v>
      </c>
      <c r="J8" s="362" t="s">
        <v>39</v>
      </c>
      <c r="K8" s="362" t="s">
        <v>38</v>
      </c>
      <c r="L8" s="362" t="s">
        <v>39</v>
      </c>
      <c r="M8" s="362" t="s">
        <v>38</v>
      </c>
      <c r="N8" s="362" t="s">
        <v>39</v>
      </c>
      <c r="O8" s="362" t="s">
        <v>38</v>
      </c>
      <c r="P8" s="362" t="s">
        <v>39</v>
      </c>
      <c r="Q8" s="362" t="s">
        <v>38</v>
      </c>
      <c r="R8" s="362" t="s">
        <v>39</v>
      </c>
      <c r="S8" s="329"/>
      <c r="T8" s="362" t="s">
        <v>38</v>
      </c>
      <c r="U8" s="362" t="s">
        <v>39</v>
      </c>
      <c r="V8" s="362" t="s">
        <v>38</v>
      </c>
      <c r="W8" s="362" t="s">
        <v>39</v>
      </c>
    </row>
    <row r="9" spans="1:23" ht="30.6" customHeight="1" x14ac:dyDescent="0.3">
      <c r="A9" s="313"/>
      <c r="B9" s="314" t="s">
        <v>145</v>
      </c>
      <c r="C9" s="315">
        <f>výpočty_školy_přehled!D5</f>
        <v>2.7888708513708482</v>
      </c>
      <c r="D9" s="316">
        <f>výpočty_školy_přehled!E5</f>
        <v>2464</v>
      </c>
      <c r="E9" s="315">
        <f>výpočty_školy_přehled!F5</f>
        <v>2.7203951182745816</v>
      </c>
      <c r="F9" s="316">
        <f>výpočty_školy_přehled!G5</f>
        <v>2464</v>
      </c>
      <c r="G9" s="315">
        <f>výpočty_školy_přehled!H5</f>
        <v>2.9620535714285769</v>
      </c>
      <c r="H9" s="316">
        <f>výpočty_školy_přehled!I5</f>
        <v>2464</v>
      </c>
      <c r="I9" s="315">
        <f>výpočty_školy_přehled!J5</f>
        <v>2.4212662337662363</v>
      </c>
      <c r="J9" s="316">
        <f>výpočty_školy_přehled!K5</f>
        <v>2464</v>
      </c>
      <c r="K9" s="315">
        <f>výpočty_školy_přehled!L5</f>
        <v>2.5746753246753267</v>
      </c>
      <c r="L9" s="316">
        <f>výpočty_školy_přehled!M5</f>
        <v>2464</v>
      </c>
      <c r="M9" s="315">
        <f>výpočty_školy_přehled!N5</f>
        <v>2.6908820346320392</v>
      </c>
      <c r="N9" s="316">
        <f>výpočty_školy_přehled!O5</f>
        <v>2464</v>
      </c>
      <c r="O9" s="315">
        <f>výpočty_školy_přehled!P5</f>
        <v>2.8668831168831157</v>
      </c>
      <c r="P9" s="316">
        <f>výpočty_školy_přehled!Q5</f>
        <v>2464</v>
      </c>
      <c r="Q9" s="315">
        <f>výpočty_školy_přehled!R5</f>
        <v>1.9598214285714295</v>
      </c>
      <c r="R9" s="316">
        <f>výpočty_školy_přehled!S5</f>
        <v>2464</v>
      </c>
      <c r="S9" s="329"/>
      <c r="T9" s="315">
        <f>výpočty_školy_přehled!U5</f>
        <v>1.9301948051948041</v>
      </c>
      <c r="U9" s="316">
        <f>výpočty_školy_přehled!V5</f>
        <v>2464</v>
      </c>
      <c r="V9" s="315">
        <f>výpočty_školy_přehled!W5</f>
        <v>2.6941722537390378</v>
      </c>
      <c r="W9" s="316">
        <f>výpočty_školy_přehled!X5</f>
        <v>2464</v>
      </c>
    </row>
    <row r="10" spans="1:23" ht="30.6" customHeight="1" x14ac:dyDescent="0.3">
      <c r="A10" s="313"/>
      <c r="B10" s="363" t="str">
        <f>CONCATENATE(A10,A5)</f>
        <v>Celá škola</v>
      </c>
      <c r="C10" s="319">
        <f>výpočty_školy_přehled!D6</f>
        <v>2.7888708513708482</v>
      </c>
      <c r="D10" s="320">
        <f>výpočty_školy_přehled!E6</f>
        <v>2464</v>
      </c>
      <c r="E10" s="319">
        <f>výpočty_školy_přehled!F6</f>
        <v>2.7203951182745816</v>
      </c>
      <c r="F10" s="320">
        <f>výpočty_školy_přehled!G6</f>
        <v>2464</v>
      </c>
      <c r="G10" s="319">
        <f>výpočty_školy_přehled!H6</f>
        <v>2.9620535714285769</v>
      </c>
      <c r="H10" s="320">
        <f>výpočty_školy_přehled!I6</f>
        <v>2464</v>
      </c>
      <c r="I10" s="319">
        <f>výpočty_školy_přehled!J6</f>
        <v>2.4212662337662363</v>
      </c>
      <c r="J10" s="320">
        <f>výpočty_školy_přehled!K6</f>
        <v>2464</v>
      </c>
      <c r="K10" s="319">
        <f>výpočty_školy_přehled!L6</f>
        <v>2.5746753246753267</v>
      </c>
      <c r="L10" s="320">
        <f>výpočty_školy_přehled!M6</f>
        <v>2464</v>
      </c>
      <c r="M10" s="319">
        <f>výpočty_školy_přehled!N6</f>
        <v>2.6908820346320392</v>
      </c>
      <c r="N10" s="320">
        <f>výpočty_školy_přehled!O6</f>
        <v>2464</v>
      </c>
      <c r="O10" s="319">
        <f>výpočty_školy_přehled!P6</f>
        <v>2.8668831168831157</v>
      </c>
      <c r="P10" s="320">
        <f>výpočty_školy_přehled!Q6</f>
        <v>2464</v>
      </c>
      <c r="Q10" s="319">
        <f>výpočty_školy_přehled!R6</f>
        <v>1.9598214285714295</v>
      </c>
      <c r="R10" s="320">
        <f>výpočty_školy_přehled!S6</f>
        <v>2464</v>
      </c>
      <c r="S10" s="329"/>
      <c r="T10" s="319">
        <f>výpočty_školy_přehled!U6</f>
        <v>1.9301948051948041</v>
      </c>
      <c r="U10" s="320">
        <f>výpočty_školy_přehled!V6</f>
        <v>2464</v>
      </c>
      <c r="V10" s="319">
        <f>výpočty_školy_přehled!W6</f>
        <v>2.6941722537390378</v>
      </c>
      <c r="W10" s="320">
        <f>výpočty_školy_přehled!X6</f>
        <v>2464</v>
      </c>
    </row>
    <row r="11" spans="1:23" ht="30.6" customHeight="1" x14ac:dyDescent="0.3">
      <c r="A11" s="313"/>
      <c r="B11" s="310" t="s">
        <v>146</v>
      </c>
      <c r="C11" s="322">
        <f>výpočty_školy_přehled!D7</f>
        <v>2.8147147147147158</v>
      </c>
      <c r="D11" s="323">
        <f>výpočty_školy_přehled!E7</f>
        <v>185</v>
      </c>
      <c r="E11" s="322">
        <f>výpočty_školy_přehled!F7</f>
        <v>2.7827220077220085</v>
      </c>
      <c r="F11" s="323">
        <f>výpočty_školy_přehled!G7</f>
        <v>185</v>
      </c>
      <c r="G11" s="322">
        <f>výpočty_školy_přehled!H7</f>
        <v>2.9873873873873866</v>
      </c>
      <c r="H11" s="323">
        <f>výpočty_školy_přehled!I7</f>
        <v>185</v>
      </c>
      <c r="I11" s="322">
        <f>výpočty_školy_přehled!J7</f>
        <v>2.4819819819819822</v>
      </c>
      <c r="J11" s="323">
        <f>výpočty_školy_přehled!K7</f>
        <v>185</v>
      </c>
      <c r="K11" s="322">
        <f>výpočty_školy_přehled!L7</f>
        <v>2.605405405405405</v>
      </c>
      <c r="L11" s="323">
        <f>výpočty_školy_přehled!M7</f>
        <v>185</v>
      </c>
      <c r="M11" s="322">
        <f>výpočty_školy_přehled!N7</f>
        <v>2.7261261261261267</v>
      </c>
      <c r="N11" s="323">
        <f>výpočty_školy_přehled!O7</f>
        <v>185</v>
      </c>
      <c r="O11" s="322">
        <f>výpočty_školy_přehled!P7</f>
        <v>2.9091891891891901</v>
      </c>
      <c r="P11" s="323">
        <f>výpočty_školy_přehled!Q7</f>
        <v>185</v>
      </c>
      <c r="Q11" s="322">
        <f>výpočty_školy_přehled!R7</f>
        <v>2.0527027027027027</v>
      </c>
      <c r="R11" s="323">
        <f>výpočty_školy_přehled!S7</f>
        <v>185</v>
      </c>
      <c r="S11" s="329"/>
      <c r="T11" s="322">
        <f>výpočty_školy_přehled!U7</f>
        <v>2.0702702702702704</v>
      </c>
      <c r="U11" s="323">
        <f>výpočty_školy_přehled!V7</f>
        <v>185</v>
      </c>
      <c r="V11" s="322">
        <f>výpočty_školy_přehled!W7</f>
        <v>2.5294117647058814</v>
      </c>
      <c r="W11" s="323">
        <f>výpočty_školy_přehled!X7</f>
        <v>185</v>
      </c>
    </row>
    <row r="12" spans="1:23" ht="30.6" customHeight="1" x14ac:dyDescent="0.3">
      <c r="A12" s="313"/>
      <c r="B12" s="310" t="s">
        <v>147</v>
      </c>
      <c r="C12" s="322">
        <f>výpočty_školy_přehled!D8</f>
        <v>2.7521929824561386</v>
      </c>
      <c r="D12" s="323">
        <f>výpočty_školy_přehled!E8</f>
        <v>380</v>
      </c>
      <c r="E12" s="322">
        <f>výpočty_školy_přehled!F8</f>
        <v>2.6653665413533827</v>
      </c>
      <c r="F12" s="323">
        <f>výpočty_školy_přehled!G8</f>
        <v>380</v>
      </c>
      <c r="G12" s="322">
        <f>výpočty_školy_přehled!H8</f>
        <v>2.9346491228070177</v>
      </c>
      <c r="H12" s="323">
        <f>výpočty_školy_přehled!I8</f>
        <v>380</v>
      </c>
      <c r="I12" s="322">
        <f>výpočty_školy_přehled!J8</f>
        <v>2.4609649122807005</v>
      </c>
      <c r="J12" s="323">
        <f>výpočty_školy_přehled!K8</f>
        <v>380</v>
      </c>
      <c r="K12" s="322">
        <f>výpočty_školy_přehled!L8</f>
        <v>2.5857894736842097</v>
      </c>
      <c r="L12" s="323">
        <f>výpočty_školy_přehled!M8</f>
        <v>380</v>
      </c>
      <c r="M12" s="322">
        <f>výpočty_školy_přehled!N8</f>
        <v>2.6521929824561417</v>
      </c>
      <c r="N12" s="323">
        <f>výpočty_školy_přehled!O8</f>
        <v>380</v>
      </c>
      <c r="O12" s="322">
        <f>výpočty_školy_přehled!P8</f>
        <v>2.918421052631579</v>
      </c>
      <c r="P12" s="323">
        <f>výpočty_školy_přehled!Q8</f>
        <v>380</v>
      </c>
      <c r="Q12" s="322">
        <f>výpočty_školy_přehled!R8</f>
        <v>1.9480263157894742</v>
      </c>
      <c r="R12" s="323">
        <f>výpočty_školy_přehled!S8</f>
        <v>380</v>
      </c>
      <c r="S12" s="329"/>
      <c r="T12" s="322">
        <f>výpočty_školy_přehled!U8</f>
        <v>1.8236842105263167</v>
      </c>
      <c r="U12" s="323">
        <f>výpočty_školy_přehled!V8</f>
        <v>380</v>
      </c>
      <c r="V12" s="322">
        <f>výpočty_školy_přehled!W8</f>
        <v>2.5992779783393498</v>
      </c>
      <c r="W12" s="323">
        <f>výpočty_školy_přehled!X8</f>
        <v>380</v>
      </c>
    </row>
    <row r="13" spans="1:23" ht="30.6" customHeight="1" x14ac:dyDescent="0.3">
      <c r="A13" s="324" t="s">
        <v>182</v>
      </c>
      <c r="B13" s="310" t="s">
        <v>148</v>
      </c>
      <c r="C13" s="322">
        <f>výpočty_školy_přehled!D9</f>
        <v>2.6860640301318273</v>
      </c>
      <c r="D13" s="323">
        <f>výpočty_školy_přehled!E9</f>
        <v>295</v>
      </c>
      <c r="E13" s="322">
        <f>výpočty_školy_přehled!F9</f>
        <v>2.5866828087167071</v>
      </c>
      <c r="F13" s="323">
        <f>výpočty_školy_přehled!G9</f>
        <v>295</v>
      </c>
      <c r="G13" s="322">
        <f>výpočty_školy_přehled!H9</f>
        <v>2.8751412429378527</v>
      </c>
      <c r="H13" s="323">
        <f>výpočty_školy_přehled!I9</f>
        <v>295</v>
      </c>
      <c r="I13" s="322">
        <f>výpočty_školy_přehled!J9</f>
        <v>2.4796610169491511</v>
      </c>
      <c r="J13" s="323">
        <f>výpočty_školy_přehled!K9</f>
        <v>295</v>
      </c>
      <c r="K13" s="322">
        <f>výpočty_školy_přehled!L9</f>
        <v>2.5057627118644059</v>
      </c>
      <c r="L13" s="323">
        <f>výpočty_školy_přehled!M9</f>
        <v>295</v>
      </c>
      <c r="M13" s="322">
        <f>výpočty_školy_přehled!N9</f>
        <v>2.6259887005649722</v>
      </c>
      <c r="N13" s="323">
        <f>výpočty_školy_přehled!O9</f>
        <v>295</v>
      </c>
      <c r="O13" s="322">
        <f>výpočty_školy_přehled!P9</f>
        <v>2.825084745762712</v>
      </c>
      <c r="P13" s="323">
        <f>výpočty_školy_přehled!Q9</f>
        <v>295</v>
      </c>
      <c r="Q13" s="322">
        <f>výpočty_školy_přehled!R9</f>
        <v>1.987288135593221</v>
      </c>
      <c r="R13" s="323">
        <f>výpočty_školy_přehled!S9</f>
        <v>295</v>
      </c>
      <c r="S13" s="329"/>
      <c r="T13" s="322">
        <f>výpočty_školy_přehled!U9</f>
        <v>1.9152542372881358</v>
      </c>
      <c r="U13" s="323">
        <f>výpočty_školy_přehled!V9</f>
        <v>295</v>
      </c>
      <c r="V13" s="322">
        <f>výpočty_školy_přehled!W9</f>
        <v>2.651685393258425</v>
      </c>
      <c r="W13" s="323">
        <f>výpočty_školy_přehled!X9</f>
        <v>295</v>
      </c>
    </row>
    <row r="14" spans="1:23" ht="30.6" customHeight="1" x14ac:dyDescent="0.3">
      <c r="A14" s="324" t="s">
        <v>185</v>
      </c>
      <c r="B14" s="310" t="s">
        <v>149</v>
      </c>
      <c r="C14" s="322">
        <f>výpočty_školy_přehled!D10</f>
        <v>3.4444444444444433</v>
      </c>
      <c r="D14" s="323">
        <f>výpočty_školy_přehled!E10</f>
        <v>48</v>
      </c>
      <c r="E14" s="322">
        <f>výpočty_školy_přehled!F10</f>
        <v>3.2797619047619047</v>
      </c>
      <c r="F14" s="323">
        <f>výpočty_školy_přehled!G10</f>
        <v>48</v>
      </c>
      <c r="G14" s="322">
        <f>výpočty_školy_přehled!H10</f>
        <v>3.458333333333333</v>
      </c>
      <c r="H14" s="323">
        <f>výpočty_školy_přehled!I10</f>
        <v>48</v>
      </c>
      <c r="I14" s="322">
        <f>výpočty_školy_přehled!J10</f>
        <v>1.9374999999999996</v>
      </c>
      <c r="J14" s="323">
        <f>výpočty_školy_přehled!K10</f>
        <v>48</v>
      </c>
      <c r="K14" s="322">
        <f>výpočty_školy_přehled!L10</f>
        <v>2.9958333333333331</v>
      </c>
      <c r="L14" s="323">
        <f>výpočty_školy_přehled!M10</f>
        <v>48</v>
      </c>
      <c r="M14" s="322">
        <f>výpočty_školy_přehled!N10</f>
        <v>3.3506944444444438</v>
      </c>
      <c r="N14" s="323">
        <f>výpočty_školy_přehled!O10</f>
        <v>48</v>
      </c>
      <c r="O14" s="322">
        <f>výpočty_školy_přehled!P10</f>
        <v>3.2874999999999996</v>
      </c>
      <c r="P14" s="323">
        <f>výpočty_školy_přehled!Q10</f>
        <v>48</v>
      </c>
      <c r="Q14" s="322">
        <f>výpočty_školy_přehled!R10</f>
        <v>1.75</v>
      </c>
      <c r="R14" s="323">
        <f>výpočty_školy_přehled!S10</f>
        <v>48</v>
      </c>
      <c r="S14" s="329"/>
      <c r="T14" s="322">
        <f>výpočty_školy_přehled!U10</f>
        <v>1.6041666666666672</v>
      </c>
      <c r="U14" s="323">
        <f>výpočty_školy_přehled!V10</f>
        <v>48</v>
      </c>
      <c r="V14" s="322"/>
      <c r="W14" s="323"/>
    </row>
    <row r="15" spans="1:23" ht="30.6" customHeight="1" x14ac:dyDescent="0.3">
      <c r="A15" s="324" t="s">
        <v>186</v>
      </c>
      <c r="B15" s="310" t="s">
        <v>150</v>
      </c>
      <c r="C15" s="322">
        <f>výpočty_školy_přehled!D11</f>
        <v>2.8165784832451508</v>
      </c>
      <c r="D15" s="323">
        <f>výpočty_školy_přehled!E11</f>
        <v>126</v>
      </c>
      <c r="E15" s="322">
        <f>výpočty_školy_přehled!F11</f>
        <v>2.6818310657596371</v>
      </c>
      <c r="F15" s="323">
        <f>výpočty_školy_přehled!G11</f>
        <v>126</v>
      </c>
      <c r="G15" s="322">
        <f>výpočty_školy_přehled!H11</f>
        <v>2.9854497354497358</v>
      </c>
      <c r="H15" s="323">
        <f>výpočty_školy_přehled!I11</f>
        <v>126</v>
      </c>
      <c r="I15" s="322">
        <f>výpočty_školy_přehled!J11</f>
        <v>2.3994708994708982</v>
      </c>
      <c r="J15" s="323">
        <f>výpočty_školy_přehled!K11</f>
        <v>126</v>
      </c>
      <c r="K15" s="322">
        <f>výpočty_školy_přehled!L11</f>
        <v>2.615873015873015</v>
      </c>
      <c r="L15" s="323">
        <f>výpočty_školy_přehled!M11</f>
        <v>126</v>
      </c>
      <c r="M15" s="322">
        <f>výpočty_školy_přehled!N11</f>
        <v>2.8201058201058204</v>
      </c>
      <c r="N15" s="323">
        <f>výpočty_školy_přehled!O11</f>
        <v>126</v>
      </c>
      <c r="O15" s="322">
        <f>výpočty_školy_přehled!P11</f>
        <v>2.842857142857143</v>
      </c>
      <c r="P15" s="323">
        <f>výpočty_školy_přehled!Q11</f>
        <v>126</v>
      </c>
      <c r="Q15" s="322">
        <f>výpočty_školy_přehled!R11</f>
        <v>2.0277777777777772</v>
      </c>
      <c r="R15" s="323">
        <f>výpočty_školy_přehled!S11</f>
        <v>126</v>
      </c>
      <c r="S15" s="329"/>
      <c r="T15" s="322">
        <f>výpočty_školy_přehled!U11</f>
        <v>2.0952380952380953</v>
      </c>
      <c r="U15" s="323">
        <f>výpočty_školy_přehled!V11</f>
        <v>126</v>
      </c>
      <c r="V15" s="322">
        <f>výpočty_školy_přehled!W11</f>
        <v>2.9</v>
      </c>
      <c r="W15" s="323">
        <f>výpočty_školy_přehled!X11</f>
        <v>126</v>
      </c>
    </row>
    <row r="16" spans="1:23" ht="30.6" customHeight="1" x14ac:dyDescent="0.3">
      <c r="A16" s="324" t="s">
        <v>185</v>
      </c>
      <c r="B16" s="310" t="s">
        <v>151</v>
      </c>
      <c r="C16" s="322">
        <f>výpočty_školy_přehled!D12</f>
        <v>2.778092540132199</v>
      </c>
      <c r="D16" s="323">
        <f>výpočty_školy_přehled!E12</f>
        <v>353</v>
      </c>
      <c r="E16" s="322">
        <f>výpočty_školy_přehled!F12</f>
        <v>2.7480777013354936</v>
      </c>
      <c r="F16" s="323">
        <f>výpočty_školy_přehled!G12</f>
        <v>353</v>
      </c>
      <c r="G16" s="322">
        <f>výpočty_školy_přehled!H12</f>
        <v>2.9759206798866846</v>
      </c>
      <c r="H16" s="323">
        <f>výpočty_školy_přehled!I12</f>
        <v>353</v>
      </c>
      <c r="I16" s="322">
        <f>výpočty_školy_přehled!J12</f>
        <v>2.411709159584515</v>
      </c>
      <c r="J16" s="323">
        <f>výpočty_školy_přehled!K12</f>
        <v>353</v>
      </c>
      <c r="K16" s="322">
        <f>výpočty_školy_přehled!L12</f>
        <v>2.5376770538243614</v>
      </c>
      <c r="L16" s="323">
        <f>výpočty_školy_přehled!M12</f>
        <v>353</v>
      </c>
      <c r="M16" s="322">
        <f>výpočty_školy_přehled!N12</f>
        <v>2.7294617563739401</v>
      </c>
      <c r="N16" s="323">
        <f>výpočty_školy_přehled!O12</f>
        <v>353</v>
      </c>
      <c r="O16" s="322">
        <f>výpočty_školy_přehled!P12</f>
        <v>2.7835694050991515</v>
      </c>
      <c r="P16" s="323">
        <f>výpočty_školy_přehled!Q12</f>
        <v>353</v>
      </c>
      <c r="Q16" s="322">
        <f>výpočty_školy_přehled!R12</f>
        <v>2.0580736543909377</v>
      </c>
      <c r="R16" s="323">
        <f>výpočty_školy_přehled!S12</f>
        <v>353</v>
      </c>
      <c r="S16" s="329"/>
      <c r="T16" s="322">
        <f>výpočty_školy_přehled!U12</f>
        <v>2.033994334277617</v>
      </c>
      <c r="U16" s="323">
        <f>výpočty_školy_přehled!V12</f>
        <v>353</v>
      </c>
      <c r="V16" s="322">
        <f>výpočty_školy_přehled!W12</f>
        <v>2.6148648648648654</v>
      </c>
      <c r="W16" s="323">
        <f>výpočty_školy_přehled!X12</f>
        <v>353</v>
      </c>
    </row>
    <row r="17" spans="1:23" ht="30.6" customHeight="1" x14ac:dyDescent="0.3">
      <c r="A17" s="325"/>
      <c r="B17" s="310" t="s">
        <v>152</v>
      </c>
      <c r="C17" s="322">
        <f>výpočty_školy_přehled!D13</f>
        <v>2.6816546762589923</v>
      </c>
      <c r="D17" s="323">
        <f>výpočty_školy_přehled!E13</f>
        <v>278</v>
      </c>
      <c r="E17" s="322">
        <f>výpočty_školy_přehled!F13</f>
        <v>2.6681654676258986</v>
      </c>
      <c r="F17" s="323">
        <f>výpočty_školy_přehled!G13</f>
        <v>278</v>
      </c>
      <c r="G17" s="322">
        <f>výpočty_školy_přehled!H13</f>
        <v>2.8764988009592347</v>
      </c>
      <c r="H17" s="323">
        <f>výpočty_školy_přehled!I13</f>
        <v>278</v>
      </c>
      <c r="I17" s="322">
        <f>výpočty_školy_přehled!J13</f>
        <v>2.5785371702637891</v>
      </c>
      <c r="J17" s="323">
        <f>výpočty_školy_přehled!K13</f>
        <v>278</v>
      </c>
      <c r="K17" s="322">
        <f>výpočty_školy_přehled!L13</f>
        <v>2.4676258992805731</v>
      </c>
      <c r="L17" s="323">
        <f>výpočty_školy_přehled!M13</f>
        <v>278</v>
      </c>
      <c r="M17" s="322">
        <f>výpočty_školy_přehled!N13</f>
        <v>2.4778177458033563</v>
      </c>
      <c r="N17" s="323">
        <f>výpočty_školy_přehled!O13</f>
        <v>278</v>
      </c>
      <c r="O17" s="322">
        <f>výpočty_školy_přehled!P13</f>
        <v>2.7705035971223015</v>
      </c>
      <c r="P17" s="323">
        <f>výpočty_školy_přehled!Q13</f>
        <v>278</v>
      </c>
      <c r="Q17" s="322">
        <f>výpočty_školy_přehled!R13</f>
        <v>1.9181654676258981</v>
      </c>
      <c r="R17" s="323">
        <f>výpočty_školy_přehled!S13</f>
        <v>278</v>
      </c>
      <c r="S17" s="329"/>
      <c r="T17" s="322">
        <f>výpočty_školy_přehled!U13</f>
        <v>2.111510791366904</v>
      </c>
      <c r="U17" s="323">
        <f>výpočty_školy_přehled!V13</f>
        <v>278</v>
      </c>
      <c r="V17" s="322">
        <f>výpočty_školy_přehled!W13</f>
        <v>2.7239819004524879</v>
      </c>
      <c r="W17" s="323">
        <f>výpočty_školy_přehled!X13</f>
        <v>278</v>
      </c>
    </row>
    <row r="18" spans="1:23" ht="30.6" customHeight="1" x14ac:dyDescent="0.3">
      <c r="B18" s="310" t="s">
        <v>153</v>
      </c>
      <c r="C18" s="322">
        <f>výpočty_školy_přehled!D14</f>
        <v>2.8507362784471217</v>
      </c>
      <c r="D18" s="323">
        <f>výpočty_školy_přehled!E14</f>
        <v>249</v>
      </c>
      <c r="E18" s="322">
        <f>výpočty_školy_přehled!F14</f>
        <v>2.7273379231210559</v>
      </c>
      <c r="F18" s="323">
        <f>výpočty_školy_přehled!G14</f>
        <v>249</v>
      </c>
      <c r="G18" s="322">
        <f>výpočty_školy_přehled!H14</f>
        <v>2.9866131191432399</v>
      </c>
      <c r="H18" s="323">
        <f>výpočty_školy_přehled!I14</f>
        <v>249</v>
      </c>
      <c r="I18" s="322">
        <f>výpočty_školy_přehled!J14</f>
        <v>2.3306559571619805</v>
      </c>
      <c r="J18" s="323">
        <f>výpočty_školy_přehled!K14</f>
        <v>249</v>
      </c>
      <c r="K18" s="322">
        <f>výpočty_školy_přehled!L14</f>
        <v>2.6232931726907629</v>
      </c>
      <c r="L18" s="323">
        <f>výpočty_školy_přehled!M14</f>
        <v>249</v>
      </c>
      <c r="M18" s="322">
        <f>výpočty_školy_přehled!N14</f>
        <v>2.7269076305220872</v>
      </c>
      <c r="N18" s="323">
        <f>výpočty_školy_přehled!O14</f>
        <v>249</v>
      </c>
      <c r="O18" s="322">
        <f>výpočty_školy_přehled!P14</f>
        <v>2.8939759036144554</v>
      </c>
      <c r="P18" s="323">
        <f>výpočty_školy_přehled!Q14</f>
        <v>249</v>
      </c>
      <c r="Q18" s="322">
        <f>výpočty_školy_přehled!R14</f>
        <v>1.8845381526104414</v>
      </c>
      <c r="R18" s="323">
        <f>výpočty_školy_přehled!S14</f>
        <v>249</v>
      </c>
      <c r="S18" s="329"/>
      <c r="T18" s="322">
        <f>výpočty_školy_přehled!U14</f>
        <v>1.7710843373493974</v>
      </c>
      <c r="U18" s="323">
        <f>výpočty_školy_přehled!V14</f>
        <v>249</v>
      </c>
      <c r="V18" s="322">
        <f>výpočty_školy_přehled!W14</f>
        <v>2.7560975609756095</v>
      </c>
      <c r="W18" s="323">
        <f>výpočty_školy_přehled!X14</f>
        <v>249</v>
      </c>
    </row>
    <row r="19" spans="1:23" ht="30.6" customHeight="1" x14ac:dyDescent="0.3">
      <c r="B19" s="310" t="s">
        <v>154</v>
      </c>
      <c r="C19" s="322">
        <f>výpočty_školy_přehled!D15</f>
        <v>2.8521457965902419</v>
      </c>
      <c r="D19" s="323">
        <f>výpočty_školy_přehled!E15</f>
        <v>378</v>
      </c>
      <c r="E19" s="322">
        <f>výpočty_školy_přehled!F15</f>
        <v>2.7592120181405875</v>
      </c>
      <c r="F19" s="323">
        <f>výpočty_školy_přehled!G15</f>
        <v>378</v>
      </c>
      <c r="G19" s="322">
        <f>výpočty_školy_přehled!H15</f>
        <v>3.0445326278659626</v>
      </c>
      <c r="H19" s="323">
        <f>výpočty_školy_přehled!I15</f>
        <v>378</v>
      </c>
      <c r="I19" s="322">
        <f>výpočty_školy_přehled!J15</f>
        <v>2.3302469135802468</v>
      </c>
      <c r="J19" s="323">
        <f>výpočty_školy_přehled!K15</f>
        <v>378</v>
      </c>
      <c r="K19" s="322">
        <f>výpočty_školy_přehled!L15</f>
        <v>2.6301587301587288</v>
      </c>
      <c r="L19" s="323">
        <f>výpočty_školy_přehled!M15</f>
        <v>378</v>
      </c>
      <c r="M19" s="322">
        <f>výpočty_školy_přehled!N15</f>
        <v>2.7486772486772462</v>
      </c>
      <c r="N19" s="323">
        <f>výpočty_školy_přehled!O15</f>
        <v>378</v>
      </c>
      <c r="O19" s="322">
        <f>výpočty_školy_přehled!P15</f>
        <v>2.956613756613756</v>
      </c>
      <c r="P19" s="323">
        <f>výpočty_školy_přehled!Q15</f>
        <v>378</v>
      </c>
      <c r="Q19" s="322">
        <f>výpočty_školy_přehled!R15</f>
        <v>1.8386243386243388</v>
      </c>
      <c r="R19" s="323">
        <f>výpočty_školy_přehled!S15</f>
        <v>378</v>
      </c>
      <c r="S19" s="329"/>
      <c r="T19" s="322">
        <f>výpočty_školy_přehled!U15</f>
        <v>1.8068783068783074</v>
      </c>
      <c r="U19" s="323">
        <f>výpočty_školy_přehled!V15</f>
        <v>378</v>
      </c>
      <c r="V19" s="322">
        <f>výpočty_školy_přehled!W15</f>
        <v>2.8068181818181812</v>
      </c>
      <c r="W19" s="323">
        <f>výpočty_školy_přehled!X15</f>
        <v>378</v>
      </c>
    </row>
    <row r="20" spans="1:23" ht="30.6" customHeight="1" x14ac:dyDescent="0.3">
      <c r="B20" s="310" t="s">
        <v>155</v>
      </c>
      <c r="C20" s="322">
        <f>výpočty_školy_přehled!D16</f>
        <v>2.7819767441860463</v>
      </c>
      <c r="D20" s="323">
        <f>výpočty_školy_přehled!E16</f>
        <v>172</v>
      </c>
      <c r="E20" s="322">
        <f>výpočty_školy_přehled!F16</f>
        <v>2.8086586378737537</v>
      </c>
      <c r="F20" s="323">
        <f>výpočty_školy_přehled!G16</f>
        <v>172</v>
      </c>
      <c r="G20" s="322">
        <f>výpočty_školy_přehled!H16</f>
        <v>2.8817829457364352</v>
      </c>
      <c r="H20" s="323">
        <f>výpočty_školy_přehled!I16</f>
        <v>172</v>
      </c>
      <c r="I20" s="322">
        <f>výpočty_školy_přehled!J16</f>
        <v>2.4156976744186056</v>
      </c>
      <c r="J20" s="323">
        <f>výpočty_školy_přehled!K16</f>
        <v>172</v>
      </c>
      <c r="K20" s="322">
        <f>výpočty_školy_přehled!L16</f>
        <v>2.5441860465116268</v>
      </c>
      <c r="L20" s="323">
        <f>výpočty_školy_přehled!M16</f>
        <v>172</v>
      </c>
      <c r="M20" s="322">
        <f>výpočty_školy_přehled!N16</f>
        <v>2.6569767441860459</v>
      </c>
      <c r="N20" s="323">
        <f>výpočty_školy_přehled!O16</f>
        <v>172</v>
      </c>
      <c r="O20" s="322">
        <f>výpočty_školy_přehled!P16</f>
        <v>2.7697674418604641</v>
      </c>
      <c r="P20" s="323">
        <f>výpočty_školy_přehled!Q16</f>
        <v>172</v>
      </c>
      <c r="Q20" s="322">
        <f>výpočty_školy_přehled!R16</f>
        <v>2.0886627906976765</v>
      </c>
      <c r="R20" s="323">
        <f>výpočty_školy_přehled!S16</f>
        <v>172</v>
      </c>
      <c r="S20" s="333"/>
      <c r="T20" s="322">
        <f>výpočty_školy_přehled!U16</f>
        <v>2.0058139534883721</v>
      </c>
      <c r="U20" s="323">
        <f>výpočty_školy_přehled!V16</f>
        <v>172</v>
      </c>
      <c r="V20" s="322">
        <f>výpočty_školy_přehled!W16</f>
        <v>2.779220779220779</v>
      </c>
      <c r="W20" s="323">
        <f>výpočty_školy_přehled!X16</f>
        <v>172</v>
      </c>
    </row>
  </sheetData>
  <sheetProtection algorithmName="SHA-512" hashValue="jcST/mUqAd5SuArWVB6x6xUlkeeQnfcE1gkvpdfGoUoqEzZJyBz38Knz4mqfzFPCY+8+P6cxT79NkkWSlyX7pQ==" saltValue="hMN10+41DnFVdtCbWv9HhQ==" spinCount="100000" sheet="1" objects="1" scenarios="1"/>
  <mergeCells count="20">
    <mergeCell ref="M7:N7"/>
    <mergeCell ref="C1:W3"/>
    <mergeCell ref="A1:B3"/>
    <mergeCell ref="C7:D7"/>
    <mergeCell ref="E7:F7"/>
    <mergeCell ref="G7:H7"/>
    <mergeCell ref="I7:J7"/>
    <mergeCell ref="K7:L7"/>
    <mergeCell ref="O7:P7"/>
    <mergeCell ref="Q7:R7"/>
    <mergeCell ref="V7:W7"/>
    <mergeCell ref="S7:S20"/>
    <mergeCell ref="T7:U7"/>
    <mergeCell ref="I5:J6"/>
    <mergeCell ref="A8:A12"/>
    <mergeCell ref="Q5:R6"/>
    <mergeCell ref="C5:H6"/>
    <mergeCell ref="K5:P6"/>
    <mergeCell ref="V5:W6"/>
    <mergeCell ref="T5:U6"/>
  </mergeCells>
  <conditionalFormatting sqref="D9:D20 F9:F20 H9:H20 J9:J20">
    <cfRule type="cellIs" dxfId="27" priority="3" operator="lessThan">
      <formula>21</formula>
    </cfRule>
  </conditionalFormatting>
  <conditionalFormatting sqref="L9:L20 N9:N20 P9:P20 R9:R20">
    <cfRule type="cellIs" dxfId="26" priority="2" operator="lessThan">
      <formula>21</formula>
    </cfRule>
  </conditionalFormatting>
  <conditionalFormatting sqref="U9:U20 W9:W20">
    <cfRule type="cellIs" dxfId="25" priority="1" operator="lessThan">
      <formula>21</formula>
    </cfRule>
  </conditionalFormatting>
  <dataValidations count="1">
    <dataValidation type="list" allowBlank="1" showInputMessage="1" showErrorMessage="1" sqref="I7" xr:uid="{1722A438-8317-495A-AC30-9F271124A595}">
      <formula1>#REF!</formula1>
    </dataValidation>
  </dataValidations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92B87F-3E9B-4946-A921-52EB99A8365F}">
          <x14:formula1>
            <xm:f>List2!$B$12:$B$19</xm:f>
          </x14:formula1>
          <xm:sqref>A5:A6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B4F79-9B2C-4AB8-A031-E80D576F7484}">
  <sheetPr>
    <tabColor rgb="FF92D050"/>
  </sheetPr>
  <dimension ref="A1:U20"/>
  <sheetViews>
    <sheetView topLeftCell="A4" workbookViewId="0">
      <selection activeCell="A5" sqref="A5"/>
    </sheetView>
  </sheetViews>
  <sheetFormatPr defaultRowHeight="14.4" x14ac:dyDescent="0.3"/>
  <cols>
    <col min="1" max="1" width="32.33203125" style="300" customWidth="1"/>
    <col min="2" max="2" width="47.6640625" style="300" customWidth="1"/>
    <col min="3" max="16" width="9.33203125" style="300" customWidth="1"/>
    <col min="17" max="17" width="1.33203125" style="300" customWidth="1"/>
    <col min="18" max="21" width="9.88671875" style="300" customWidth="1"/>
    <col min="22" max="16384" width="8.88671875" style="300"/>
  </cols>
  <sheetData>
    <row r="1" spans="1:21" ht="14.4" customHeight="1" x14ac:dyDescent="0.3">
      <c r="A1" s="298" t="s">
        <v>161</v>
      </c>
      <c r="B1" s="298"/>
      <c r="C1" s="298" t="str">
        <f>A5</f>
        <v>Celá škola</v>
      </c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</row>
    <row r="2" spans="1:21" ht="14.4" customHeight="1" x14ac:dyDescent="0.3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</row>
    <row r="3" spans="1:21" ht="14.4" customHeight="1" x14ac:dyDescent="0.3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</row>
    <row r="4" spans="1:21" ht="15.6" x14ac:dyDescent="0.3">
      <c r="A4" s="351" t="s">
        <v>144</v>
      </c>
    </row>
    <row r="5" spans="1:21" ht="15.6" x14ac:dyDescent="0.3">
      <c r="A5" s="364" t="s">
        <v>58</v>
      </c>
      <c r="B5" s="334"/>
      <c r="I5" s="304" t="s">
        <v>177</v>
      </c>
      <c r="J5" s="304"/>
      <c r="O5" s="304" t="s">
        <v>177</v>
      </c>
      <c r="P5" s="304"/>
      <c r="R5" s="304" t="s">
        <v>177</v>
      </c>
      <c r="S5" s="304"/>
    </row>
    <row r="6" spans="1:21" s="367" customFormat="1" x14ac:dyDescent="0.3">
      <c r="A6" s="365"/>
      <c r="B6" s="357" t="s">
        <v>167</v>
      </c>
      <c r="C6" s="366"/>
      <c r="D6" s="366"/>
      <c r="I6" s="304"/>
      <c r="J6" s="304"/>
      <c r="O6" s="304"/>
      <c r="P6" s="304"/>
      <c r="R6" s="304"/>
      <c r="S6" s="304"/>
    </row>
    <row r="7" spans="1:21" ht="40.200000000000003" customHeight="1" x14ac:dyDescent="0.3">
      <c r="B7" s="305" t="s">
        <v>73</v>
      </c>
      <c r="C7" s="306" t="s">
        <v>30</v>
      </c>
      <c r="D7" s="306"/>
      <c r="E7" s="306" t="s">
        <v>31</v>
      </c>
      <c r="F7" s="306"/>
      <c r="G7" s="306" t="s">
        <v>74</v>
      </c>
      <c r="H7" s="306"/>
      <c r="I7" s="307" t="s">
        <v>32</v>
      </c>
      <c r="J7" s="307"/>
      <c r="K7" s="306" t="s">
        <v>34</v>
      </c>
      <c r="L7" s="306"/>
      <c r="M7" s="306" t="s">
        <v>36</v>
      </c>
      <c r="N7" s="306"/>
      <c r="O7" s="307" t="s">
        <v>37</v>
      </c>
      <c r="P7" s="307"/>
      <c r="Q7" s="328"/>
      <c r="R7" s="307" t="s">
        <v>54</v>
      </c>
      <c r="S7" s="307"/>
      <c r="T7" s="307" t="s">
        <v>55</v>
      </c>
      <c r="U7" s="307"/>
    </row>
    <row r="8" spans="1:21" ht="40.200000000000003" customHeight="1" x14ac:dyDescent="0.3">
      <c r="A8" s="309" t="s">
        <v>178</v>
      </c>
      <c r="B8" s="361" t="s">
        <v>56</v>
      </c>
      <c r="C8" s="311" t="s">
        <v>38</v>
      </c>
      <c r="D8" s="311" t="s">
        <v>39</v>
      </c>
      <c r="E8" s="311" t="s">
        <v>38</v>
      </c>
      <c r="F8" s="311" t="s">
        <v>39</v>
      </c>
      <c r="G8" s="311" t="s">
        <v>38</v>
      </c>
      <c r="H8" s="311" t="s">
        <v>39</v>
      </c>
      <c r="I8" s="311" t="s">
        <v>38</v>
      </c>
      <c r="J8" s="311" t="s">
        <v>39</v>
      </c>
      <c r="K8" s="311" t="s">
        <v>38</v>
      </c>
      <c r="L8" s="311" t="s">
        <v>39</v>
      </c>
      <c r="M8" s="311" t="s">
        <v>38</v>
      </c>
      <c r="N8" s="311" t="s">
        <v>39</v>
      </c>
      <c r="O8" s="311" t="s">
        <v>38</v>
      </c>
      <c r="P8" s="311" t="s">
        <v>39</v>
      </c>
      <c r="Q8" s="329"/>
      <c r="R8" s="362" t="s">
        <v>38</v>
      </c>
      <c r="S8" s="362" t="s">
        <v>39</v>
      </c>
      <c r="T8" s="362" t="s">
        <v>38</v>
      </c>
      <c r="U8" s="362" t="s">
        <v>39</v>
      </c>
    </row>
    <row r="9" spans="1:21" ht="30.6" customHeight="1" x14ac:dyDescent="0.3">
      <c r="A9" s="313"/>
      <c r="B9" s="314" t="s">
        <v>157</v>
      </c>
      <c r="C9" s="315">
        <f>výpočty_školy_přehled!D23</f>
        <v>2.9531757381076935</v>
      </c>
      <c r="D9" s="316">
        <f>výpočty_školy_přehled!E23</f>
        <v>1007</v>
      </c>
      <c r="E9" s="315">
        <f>výpočty_školy_přehled!F23</f>
        <v>2.9271085050935777</v>
      </c>
      <c r="F9" s="316">
        <f>výpočty_školy_přehled!G23</f>
        <v>1007</v>
      </c>
      <c r="G9" s="315">
        <f>výpočty_školy_přehled!H23</f>
        <v>3.0303420546441484</v>
      </c>
      <c r="H9" s="316">
        <f>výpočty_školy_přehled!I23</f>
        <v>1007</v>
      </c>
      <c r="I9" s="315">
        <f>výpočty_školy_přehled!J23</f>
        <v>2.1989645958583828</v>
      </c>
      <c r="J9" s="316">
        <f>výpočty_školy_přehled!K23</f>
        <v>1007</v>
      </c>
      <c r="K9" s="315">
        <f>výpočty_školy_přehled!L23</f>
        <v>2.5160827494160829</v>
      </c>
      <c r="L9" s="316">
        <f>výpočty_školy_přehled!M23</f>
        <v>1007</v>
      </c>
      <c r="M9" s="315">
        <f>výpočty_školy_přehled!N23</f>
        <v>2.9843323343323345</v>
      </c>
      <c r="N9" s="316">
        <f>výpočty_školy_přehled!O23</f>
        <v>1007</v>
      </c>
      <c r="O9" s="315">
        <f>výpočty_školy_přehled!P23</f>
        <v>2.478006872852236</v>
      </c>
      <c r="P9" s="316">
        <f>výpočty_školy_přehled!Q23</f>
        <v>1007</v>
      </c>
      <c r="Q9" s="329"/>
      <c r="R9" s="315">
        <f>výpočty_školy_přehled!U23</f>
        <v>1.9835526315789467</v>
      </c>
      <c r="S9" s="316">
        <f>výpočty_školy_přehled!V23</f>
        <v>1007</v>
      </c>
      <c r="T9" s="315">
        <f>výpočty_školy_přehled!W23</f>
        <v>2.6814268142681383</v>
      </c>
      <c r="U9" s="316">
        <f>výpočty_školy_přehled!X23</f>
        <v>1007</v>
      </c>
    </row>
    <row r="10" spans="1:21" ht="30.6" customHeight="1" x14ac:dyDescent="0.3">
      <c r="A10" s="313"/>
      <c r="B10" s="363" t="str">
        <f>CONCATENATE(A10,A5)</f>
        <v>Celá škola</v>
      </c>
      <c r="C10" s="319">
        <f>výpočty_školy_přehled!D24</f>
        <v>2.9531757381076935</v>
      </c>
      <c r="D10" s="320">
        <f>výpočty_školy_přehled!E24</f>
        <v>1007</v>
      </c>
      <c r="E10" s="319">
        <f>výpočty_školy_přehled!F24</f>
        <v>2.9271085050935777</v>
      </c>
      <c r="F10" s="320">
        <f>výpočty_školy_přehled!G24</f>
        <v>1007</v>
      </c>
      <c r="G10" s="319">
        <f>výpočty_školy_přehled!H24</f>
        <v>3.0303420546441484</v>
      </c>
      <c r="H10" s="320">
        <f>výpočty_školy_přehled!I24</f>
        <v>1007</v>
      </c>
      <c r="I10" s="319">
        <f>výpočty_školy_přehled!J24</f>
        <v>2.1989645958583828</v>
      </c>
      <c r="J10" s="320">
        <f>výpočty_školy_přehled!K24</f>
        <v>1007</v>
      </c>
      <c r="K10" s="319">
        <f>výpočty_školy_přehled!L24</f>
        <v>2.5160827494160829</v>
      </c>
      <c r="L10" s="320">
        <f>výpočty_školy_přehled!M24</f>
        <v>1007</v>
      </c>
      <c r="M10" s="319">
        <f>výpočty_školy_přehled!N24</f>
        <v>2.9843323343323345</v>
      </c>
      <c r="N10" s="320">
        <f>výpočty_školy_přehled!O24</f>
        <v>1007</v>
      </c>
      <c r="O10" s="319">
        <f>výpočty_školy_přehled!P24</f>
        <v>2.478006872852236</v>
      </c>
      <c r="P10" s="320">
        <f>výpočty_školy_přehled!Q24</f>
        <v>1007</v>
      </c>
      <c r="Q10" s="329"/>
      <c r="R10" s="319">
        <f>výpočty_školy_přehled!U24</f>
        <v>1.9835526315789467</v>
      </c>
      <c r="S10" s="320">
        <f>výpočty_školy_přehled!V24</f>
        <v>1007</v>
      </c>
      <c r="T10" s="319">
        <f>výpočty_školy_přehled!W24</f>
        <v>2.6814268142681383</v>
      </c>
      <c r="U10" s="320">
        <f>výpočty_školy_přehled!X24</f>
        <v>1007</v>
      </c>
    </row>
    <row r="11" spans="1:21" ht="30.6" customHeight="1" x14ac:dyDescent="0.3">
      <c r="A11" s="313"/>
      <c r="B11" s="310" t="s">
        <v>146</v>
      </c>
      <c r="C11" s="322">
        <f>výpočty_školy_přehled!D25</f>
        <v>2.9304234706103869</v>
      </c>
      <c r="D11" s="323">
        <f>výpočty_školy_přehled!E25</f>
        <v>107</v>
      </c>
      <c r="E11" s="322">
        <f>výpočty_školy_přehled!F25</f>
        <v>2.9836671117044942</v>
      </c>
      <c r="F11" s="323">
        <f>výpočty_školy_přehled!G25</f>
        <v>107</v>
      </c>
      <c r="G11" s="322">
        <f>výpočty_školy_přehled!H25</f>
        <v>3.0233095305525208</v>
      </c>
      <c r="H11" s="323">
        <f>výpočty_školy_přehled!I25</f>
        <v>107</v>
      </c>
      <c r="I11" s="322">
        <f>výpočty_školy_přehled!J25</f>
        <v>2.270716510903426</v>
      </c>
      <c r="J11" s="323">
        <f>výpočty_školy_přehled!K25</f>
        <v>107</v>
      </c>
      <c r="K11" s="322">
        <f>výpočty_školy_přehled!L25</f>
        <v>2.5738095238095235</v>
      </c>
      <c r="L11" s="323">
        <f>výpočty_školy_přehled!M25</f>
        <v>107</v>
      </c>
      <c r="M11" s="322">
        <f>výpočty_školy_přehled!N25</f>
        <v>2.9174528301886804</v>
      </c>
      <c r="N11" s="323">
        <f>výpočty_školy_přehled!O25</f>
        <v>107</v>
      </c>
      <c r="O11" s="322">
        <f>výpočty_školy_přehled!P25</f>
        <v>2.4928571428571429</v>
      </c>
      <c r="P11" s="323">
        <f>výpočty_školy_přehled!Q25</f>
        <v>107</v>
      </c>
      <c r="Q11" s="329"/>
      <c r="R11" s="322">
        <f>výpočty_školy_přehled!U25</f>
        <v>2.0736842105263151</v>
      </c>
      <c r="S11" s="323">
        <f>výpočty_školy_přehled!V25</f>
        <v>107</v>
      </c>
      <c r="T11" s="322">
        <f>výpočty_školy_přehled!W25</f>
        <v>2.6391752577319587</v>
      </c>
      <c r="U11" s="323">
        <f>výpočty_školy_přehled!X25</f>
        <v>107</v>
      </c>
    </row>
    <row r="12" spans="1:21" ht="30.6" customHeight="1" x14ac:dyDescent="0.3">
      <c r="A12" s="313"/>
      <c r="B12" s="310" t="s">
        <v>147</v>
      </c>
      <c r="C12" s="322">
        <f>výpočty_školy_přehled!D26</f>
        <v>2.9125244283157445</v>
      </c>
      <c r="D12" s="323">
        <f>výpočty_školy_přehled!E26</f>
        <v>189</v>
      </c>
      <c r="E12" s="322">
        <f>výpočty_školy_přehled!F26</f>
        <v>2.7465545477450237</v>
      </c>
      <c r="F12" s="323">
        <f>výpočty_školy_přehled!G26</f>
        <v>189</v>
      </c>
      <c r="G12" s="322">
        <f>výpočty_školy_přehled!H26</f>
        <v>3.0073381204333605</v>
      </c>
      <c r="H12" s="323">
        <f>výpočty_školy_přehled!I26</f>
        <v>189</v>
      </c>
      <c r="I12" s="322">
        <f>výpočty_školy_přehled!J26</f>
        <v>2.2239858906525565</v>
      </c>
      <c r="J12" s="323">
        <f>výpočty_školy_přehled!K26</f>
        <v>189</v>
      </c>
      <c r="K12" s="322">
        <f>výpočty_školy_přehled!L26</f>
        <v>2.5539682539682524</v>
      </c>
      <c r="L12" s="323">
        <f>výpočty_školy_přehled!M26</f>
        <v>189</v>
      </c>
      <c r="M12" s="322">
        <f>výpočty_školy_přehled!N26</f>
        <v>3.0025573192239858</v>
      </c>
      <c r="N12" s="323">
        <f>výpočty_školy_přehled!O26</f>
        <v>189</v>
      </c>
      <c r="O12" s="322">
        <f>výpočty_školy_přehled!P26</f>
        <v>2.4320652173913038</v>
      </c>
      <c r="P12" s="323">
        <f>výpočty_školy_přehled!Q26</f>
        <v>189</v>
      </c>
      <c r="Q12" s="329"/>
      <c r="R12" s="322">
        <f>výpočty_školy_přehled!U26</f>
        <v>1.9942857142857136</v>
      </c>
      <c r="S12" s="323">
        <f>výpočty_školy_přehled!V26</f>
        <v>189</v>
      </c>
      <c r="T12" s="322">
        <f>výpočty_školy_přehled!W26</f>
        <v>2.5430463576158946</v>
      </c>
      <c r="U12" s="323">
        <f>výpočty_školy_přehled!X26</f>
        <v>189</v>
      </c>
    </row>
    <row r="13" spans="1:21" ht="30.6" customHeight="1" x14ac:dyDescent="0.3">
      <c r="A13" s="324" t="s">
        <v>182</v>
      </c>
      <c r="B13" s="310" t="s">
        <v>148</v>
      </c>
      <c r="C13" s="322">
        <f>výpočty_školy_přehled!D27</f>
        <v>2.8347037101433714</v>
      </c>
      <c r="D13" s="323">
        <f>výpočty_školy_přehled!E27</f>
        <v>97</v>
      </c>
      <c r="E13" s="322">
        <f>výpočty_školy_přehled!F27</f>
        <v>2.830093274423171</v>
      </c>
      <c r="F13" s="323">
        <f>výpočty_školy_přehled!G27</f>
        <v>97</v>
      </c>
      <c r="G13" s="322">
        <f>výpočty_školy_přehled!H27</f>
        <v>2.9038194909328925</v>
      </c>
      <c r="H13" s="323">
        <f>výpočty_školy_přehled!I27</f>
        <v>97</v>
      </c>
      <c r="I13" s="322">
        <f>výpočty_školy_přehled!J27</f>
        <v>2.3680701754385964</v>
      </c>
      <c r="J13" s="323">
        <f>výpočty_školy_přehled!K27</f>
        <v>97</v>
      </c>
      <c r="K13" s="322">
        <f>výpočty_školy_přehled!L27</f>
        <v>2.4284210526315788</v>
      </c>
      <c r="L13" s="323">
        <f>výpočty_školy_přehled!M27</f>
        <v>97</v>
      </c>
      <c r="M13" s="322">
        <f>výpočty_školy_přehled!N27</f>
        <v>3.0000000000000009</v>
      </c>
      <c r="N13" s="323">
        <f>výpočty_školy_přehled!O27</f>
        <v>97</v>
      </c>
      <c r="O13" s="322">
        <f>výpočty_školy_přehled!P27</f>
        <v>2.4680851063829783</v>
      </c>
      <c r="P13" s="323">
        <f>výpočty_školy_přehled!Q27</f>
        <v>97</v>
      </c>
      <c r="Q13" s="329"/>
      <c r="R13" s="322">
        <f>výpočty_školy_přehled!U27</f>
        <v>2.2068965517241375</v>
      </c>
      <c r="S13" s="323">
        <f>výpočty_školy_přehled!V27</f>
        <v>97</v>
      </c>
      <c r="T13" s="322">
        <f>výpočty_školy_přehled!W27</f>
        <v>2.5952380952380949</v>
      </c>
      <c r="U13" s="323">
        <f>výpočty_školy_přehled!X27</f>
        <v>97</v>
      </c>
    </row>
    <row r="14" spans="1:21" ht="30.6" customHeight="1" x14ac:dyDescent="0.3">
      <c r="A14" s="324" t="s">
        <v>185</v>
      </c>
      <c r="B14" s="310" t="s">
        <v>149</v>
      </c>
      <c r="C14" s="322">
        <f>výpočty_školy_přehled!D28</f>
        <v>3.456714750677599</v>
      </c>
      <c r="D14" s="323">
        <f>výpočty_školy_přehled!E28</f>
        <v>38</v>
      </c>
      <c r="E14" s="322">
        <f>výpočty_školy_přehled!F28</f>
        <v>3.3753446115288219</v>
      </c>
      <c r="F14" s="323">
        <f>výpočty_školy_přehled!G28</f>
        <v>38</v>
      </c>
      <c r="G14" s="322">
        <f>výpočty_školy_přehled!H28</f>
        <v>3.4818893825472768</v>
      </c>
      <c r="H14" s="323">
        <f>výpočty_školy_přehled!I28</f>
        <v>38</v>
      </c>
      <c r="I14" s="322">
        <f>výpočty_školy_přehled!J28</f>
        <v>1.6640350877192982</v>
      </c>
      <c r="J14" s="323">
        <f>výpočty_školy_přehled!K28</f>
        <v>38</v>
      </c>
      <c r="K14" s="322">
        <f>výpočty_školy_přehled!L28</f>
        <v>2.8192982456140347</v>
      </c>
      <c r="L14" s="323">
        <f>výpočty_školy_přehled!M28</f>
        <v>38</v>
      </c>
      <c r="M14" s="322">
        <f>výpočty_školy_přehled!N28</f>
        <v>3.2671052631578941</v>
      </c>
      <c r="N14" s="323">
        <f>výpočty_školy_přehled!O28</f>
        <v>38</v>
      </c>
      <c r="O14" s="322">
        <f>výpočty_školy_přehled!P28</f>
        <v>2.371621621621621</v>
      </c>
      <c r="P14" s="323">
        <f>výpočty_školy_přehled!Q28</f>
        <v>38</v>
      </c>
      <c r="Q14" s="329"/>
      <c r="R14" s="322">
        <f>výpočty_školy_přehled!U28</f>
        <v>1.4857142857142853</v>
      </c>
      <c r="S14" s="323">
        <f>výpočty_školy_přehled!V28</f>
        <v>38</v>
      </c>
      <c r="T14" s="322">
        <f>výpočty_školy_přehled!W28</f>
        <v>3</v>
      </c>
      <c r="U14" s="323">
        <f>výpočty_školy_přehled!X28</f>
        <v>38</v>
      </c>
    </row>
    <row r="15" spans="1:21" ht="30.6" customHeight="1" x14ac:dyDescent="0.3">
      <c r="A15" s="324" t="s">
        <v>186</v>
      </c>
      <c r="B15" s="310" t="s">
        <v>150</v>
      </c>
      <c r="C15" s="322">
        <f>výpočty_školy_přehled!D29</f>
        <v>2.9981750165573695</v>
      </c>
      <c r="D15" s="323">
        <f>výpočty_školy_přehled!E29</f>
        <v>37</v>
      </c>
      <c r="E15" s="322">
        <f>výpočty_školy_přehled!F29</f>
        <v>2.8767052767052768</v>
      </c>
      <c r="F15" s="323">
        <f>výpočty_školy_přehled!G29</f>
        <v>37</v>
      </c>
      <c r="G15" s="322">
        <f>výpočty_školy_přehled!H29</f>
        <v>3.1523819273819278</v>
      </c>
      <c r="H15" s="323">
        <f>výpočty_školy_přehled!I29</f>
        <v>37</v>
      </c>
      <c r="I15" s="322">
        <f>výpočty_školy_přehled!J29</f>
        <v>2.045045045045045</v>
      </c>
      <c r="J15" s="323">
        <f>výpočty_školy_přehled!K29</f>
        <v>37</v>
      </c>
      <c r="K15" s="322">
        <f>výpočty_školy_přehled!L29</f>
        <v>2.6445945945945941</v>
      </c>
      <c r="L15" s="323">
        <f>výpočty_školy_přehled!M29</f>
        <v>37</v>
      </c>
      <c r="M15" s="322">
        <f>výpočty_školy_přehled!N29</f>
        <v>3.003153153153153</v>
      </c>
      <c r="N15" s="323">
        <f>výpočty_školy_přehled!O29</f>
        <v>37</v>
      </c>
      <c r="O15" s="322">
        <f>výpočty_školy_přehled!P29</f>
        <v>2.4583333333333326</v>
      </c>
      <c r="P15" s="323">
        <f>výpočty_školy_přehled!Q29</f>
        <v>37</v>
      </c>
      <c r="Q15" s="329"/>
      <c r="R15" s="322">
        <f>výpočty_školy_přehled!U29</f>
        <v>1.8285714285714285</v>
      </c>
      <c r="S15" s="323">
        <f>výpočty_školy_přehled!V29</f>
        <v>37</v>
      </c>
      <c r="T15" s="322">
        <f>výpočty_školy_přehled!W29</f>
        <v>2.8055555555555549</v>
      </c>
      <c r="U15" s="323">
        <f>výpočty_školy_přehled!X29</f>
        <v>37</v>
      </c>
    </row>
    <row r="16" spans="1:21" ht="30.6" customHeight="1" x14ac:dyDescent="0.3">
      <c r="A16" s="324" t="s">
        <v>185</v>
      </c>
      <c r="B16" s="310" t="s">
        <v>151</v>
      </c>
      <c r="C16" s="322">
        <f>výpočty_školy_přehled!D30</f>
        <v>2.8826252012626568</v>
      </c>
      <c r="D16" s="323">
        <f>výpočty_školy_přehled!E30</f>
        <v>147</v>
      </c>
      <c r="E16" s="322">
        <f>výpočty_školy_přehled!F30</f>
        <v>2.9077421444768383</v>
      </c>
      <c r="F16" s="323">
        <f>výpočty_školy_přehled!G30</f>
        <v>147</v>
      </c>
      <c r="G16" s="322">
        <f>výpočty_školy_přehled!H30</f>
        <v>3.000492780084616</v>
      </c>
      <c r="H16" s="323">
        <f>výpočty_školy_přehled!I30</f>
        <v>147</v>
      </c>
      <c r="I16" s="322">
        <f>výpočty_školy_přehled!J30</f>
        <v>2.2452873563218403</v>
      </c>
      <c r="J16" s="323">
        <f>výpočty_školy_přehled!K30</f>
        <v>147</v>
      </c>
      <c r="K16" s="322">
        <f>výpočty_školy_přehled!L30</f>
        <v>2.471428571428572</v>
      </c>
      <c r="L16" s="323">
        <f>výpočty_školy_přehled!M30</f>
        <v>147</v>
      </c>
      <c r="M16" s="322">
        <f>výpočty_školy_přehled!N30</f>
        <v>2.9590702947845804</v>
      </c>
      <c r="N16" s="323">
        <f>výpočty_školy_přehled!O30</f>
        <v>147</v>
      </c>
      <c r="O16" s="322">
        <f>výpočty_školy_přehled!P30</f>
        <v>2.5425407925407915</v>
      </c>
      <c r="P16" s="323">
        <f>výpočty_školy_přehled!Q30</f>
        <v>147</v>
      </c>
      <c r="Q16" s="329"/>
      <c r="R16" s="322">
        <f>výpočty_školy_přehled!U30</f>
        <v>1.9927007299270079</v>
      </c>
      <c r="S16" s="323">
        <f>výpočty_školy_přehled!V30</f>
        <v>147</v>
      </c>
      <c r="T16" s="322">
        <f>výpočty_školy_přehled!W30</f>
        <v>2.6791044776119395</v>
      </c>
      <c r="U16" s="323">
        <f>výpočty_školy_přehled!X30</f>
        <v>147</v>
      </c>
    </row>
    <row r="17" spans="1:21" ht="30.6" customHeight="1" x14ac:dyDescent="0.3">
      <c r="A17" s="325"/>
      <c r="B17" s="310" t="s">
        <v>152</v>
      </c>
      <c r="C17" s="322">
        <f>výpočty_školy_přehled!D31</f>
        <v>2.8975354814841672</v>
      </c>
      <c r="D17" s="323">
        <f>výpočty_školy_přehled!E31</f>
        <v>141</v>
      </c>
      <c r="E17" s="322">
        <f>výpočty_školy_přehled!F31</f>
        <v>2.9974079702803107</v>
      </c>
      <c r="F17" s="323">
        <f>výpočty_školy_přehled!G31</f>
        <v>141</v>
      </c>
      <c r="G17" s="322">
        <f>výpočty_školy_přehled!H31</f>
        <v>2.95658512151318</v>
      </c>
      <c r="H17" s="323">
        <f>výpočty_školy_přehled!I31</f>
        <v>141</v>
      </c>
      <c r="I17" s="322">
        <f>výpočty_školy_přehled!J31</f>
        <v>2.2794326241134741</v>
      </c>
      <c r="J17" s="323">
        <f>výpočty_školy_přehled!K31</f>
        <v>141</v>
      </c>
      <c r="K17" s="322">
        <f>výpočty_školy_přehled!L31</f>
        <v>2.3978417266187053</v>
      </c>
      <c r="L17" s="323">
        <f>výpočty_školy_přehled!M31</f>
        <v>141</v>
      </c>
      <c r="M17" s="322">
        <f>výpočty_školy_přehled!N31</f>
        <v>2.8605515587529982</v>
      </c>
      <c r="N17" s="323">
        <f>výpočty_školy_přehled!O31</f>
        <v>141</v>
      </c>
      <c r="O17" s="322">
        <f>výpočty_školy_přehled!P31</f>
        <v>2.604010025062657</v>
      </c>
      <c r="P17" s="323">
        <f>výpočty_školy_přehled!Q31</f>
        <v>141</v>
      </c>
      <c r="Q17" s="329"/>
      <c r="R17" s="322">
        <f>výpočty_školy_přehled!U31</f>
        <v>2.1417322834645658</v>
      </c>
      <c r="S17" s="323">
        <f>výpočty_školy_přehled!V31</f>
        <v>141</v>
      </c>
      <c r="T17" s="322">
        <f>výpočty_školy_přehled!W31</f>
        <v>2.730434782608695</v>
      </c>
      <c r="U17" s="323">
        <f>výpočty_školy_přehled!X31</f>
        <v>141</v>
      </c>
    </row>
    <row r="18" spans="1:21" ht="30.6" customHeight="1" x14ac:dyDescent="0.3">
      <c r="B18" s="310" t="s">
        <v>153</v>
      </c>
      <c r="C18" s="322">
        <f>výpočty_školy_přehled!D32</f>
        <v>3.0551800183707494</v>
      </c>
      <c r="D18" s="323">
        <f>výpočty_školy_přehled!E32</f>
        <v>100</v>
      </c>
      <c r="E18" s="322">
        <f>výpočty_školy_přehled!F32</f>
        <v>2.9695406445406447</v>
      </c>
      <c r="F18" s="323">
        <f>výpočty_školy_přehled!G32</f>
        <v>100</v>
      </c>
      <c r="G18" s="322">
        <f>výpočty_školy_přehled!H32</f>
        <v>3.0674471992653811</v>
      </c>
      <c r="H18" s="323">
        <f>výpočty_školy_přehled!I32</f>
        <v>100</v>
      </c>
      <c r="I18" s="322">
        <f>výpočty_školy_přehled!J32</f>
        <v>2.120312499999998</v>
      </c>
      <c r="J18" s="323">
        <f>výpočty_školy_přehled!K32</f>
        <v>100</v>
      </c>
      <c r="K18" s="322">
        <f>výpočty_školy_přehled!L32</f>
        <v>2.4986531986531979</v>
      </c>
      <c r="L18" s="323">
        <f>výpočty_školy_přehled!M32</f>
        <v>100</v>
      </c>
      <c r="M18" s="322">
        <f>výpočty_školy_přehled!N32</f>
        <v>3.024242424242424</v>
      </c>
      <c r="N18" s="323">
        <f>výpočty_školy_přehled!O32</f>
        <v>100</v>
      </c>
      <c r="O18" s="322">
        <f>výpočty_školy_přehled!P32</f>
        <v>2.3823024054982826</v>
      </c>
      <c r="P18" s="323">
        <f>výpočty_školy_přehled!Q32</f>
        <v>100</v>
      </c>
      <c r="Q18" s="329"/>
      <c r="R18" s="322">
        <f>výpočty_školy_přehled!U32</f>
        <v>1.8876404494382024</v>
      </c>
      <c r="S18" s="323">
        <f>výpočty_školy_přehled!V32</f>
        <v>100</v>
      </c>
      <c r="T18" s="322">
        <f>výpočty_školy_přehled!W32</f>
        <v>2.7777777777777781</v>
      </c>
      <c r="U18" s="323">
        <f>výpočty_školy_přehled!X32</f>
        <v>100</v>
      </c>
    </row>
    <row r="19" spans="1:21" ht="30.6" customHeight="1" x14ac:dyDescent="0.3">
      <c r="B19" s="310" t="s">
        <v>154</v>
      </c>
      <c r="C19" s="322">
        <f>výpočty_školy_přehled!D33</f>
        <v>3.0598839329120069</v>
      </c>
      <c r="D19" s="323">
        <f>výpočty_školy_přehled!E33</f>
        <v>89</v>
      </c>
      <c r="E19" s="322">
        <f>výpočty_školy_přehled!F33</f>
        <v>3.0400297619047616</v>
      </c>
      <c r="F19" s="323">
        <f>výpočty_školy_přehled!G33</f>
        <v>89</v>
      </c>
      <c r="G19" s="322">
        <f>výpočty_školy_přehled!H33</f>
        <v>3.1189512823035552</v>
      </c>
      <c r="H19" s="323">
        <f>výpočty_školy_přehled!I33</f>
        <v>89</v>
      </c>
      <c r="I19" s="322">
        <f>výpočty_školy_přehled!J33</f>
        <v>2.1041666666666679</v>
      </c>
      <c r="J19" s="323">
        <f>výpočty_školy_přehled!K33</f>
        <v>89</v>
      </c>
      <c r="K19" s="322">
        <f>výpočty_školy_přehled!L33</f>
        <v>2.5912878787878779</v>
      </c>
      <c r="L19" s="323">
        <f>výpočty_školy_přehled!M33</f>
        <v>89</v>
      </c>
      <c r="M19" s="322">
        <f>výpočty_školy_přehled!N33</f>
        <v>3.0571969696969687</v>
      </c>
      <c r="N19" s="323">
        <f>výpočty_školy_přehled!O33</f>
        <v>89</v>
      </c>
      <c r="O19" s="322">
        <f>výpočty_školy_přehled!P33</f>
        <v>2.4076305220883523</v>
      </c>
      <c r="P19" s="323">
        <f>výpočty_školy_přehled!Q33</f>
        <v>89</v>
      </c>
      <c r="Q19" s="329"/>
      <c r="R19" s="322">
        <f>výpočty_školy_přehled!U33</f>
        <v>1.9078947368421051</v>
      </c>
      <c r="S19" s="323">
        <f>výpočty_školy_přehled!V33</f>
        <v>89</v>
      </c>
      <c r="T19" s="322">
        <f>výpočty_školy_přehled!W33</f>
        <v>2.8987341772151907</v>
      </c>
      <c r="U19" s="323">
        <f>výpočty_školy_přehled!X33</f>
        <v>89</v>
      </c>
    </row>
    <row r="20" spans="1:21" ht="30.6" customHeight="1" x14ac:dyDescent="0.3">
      <c r="B20" s="310" t="s">
        <v>155</v>
      </c>
      <c r="C20" s="322">
        <f>výpočty_školy_přehled!D34</f>
        <v>2.9457141464375809</v>
      </c>
      <c r="D20" s="323">
        <f>výpočty_školy_přehled!E34</f>
        <v>62</v>
      </c>
      <c r="E20" s="322">
        <f>výpočty_školy_přehled!F34</f>
        <v>2.9450460829493088</v>
      </c>
      <c r="F20" s="323">
        <f>výpočty_školy_přehled!G34</f>
        <v>62</v>
      </c>
      <c r="G20" s="322">
        <f>výpočty_školy_přehled!H34</f>
        <v>3.0120787366755106</v>
      </c>
      <c r="H20" s="323">
        <f>výpočty_školy_přehled!I34</f>
        <v>62</v>
      </c>
      <c r="I20" s="322">
        <f>výpočty_školy_přehled!J34</f>
        <v>2.1244623655913983</v>
      </c>
      <c r="J20" s="323">
        <f>výpočty_školy_přehled!K34</f>
        <v>62</v>
      </c>
      <c r="K20" s="322">
        <f>výpočty_školy_přehled!L34</f>
        <v>2.4666666666666663</v>
      </c>
      <c r="L20" s="323">
        <f>výpočty_školy_přehled!M34</f>
        <v>62</v>
      </c>
      <c r="M20" s="322">
        <f>výpočty_školy_přehled!N34</f>
        <v>3.0045698924731181</v>
      </c>
      <c r="N20" s="323">
        <f>výpočty_školy_přehled!O34</f>
        <v>62</v>
      </c>
      <c r="O20" s="322">
        <f>výpočty_školy_přehled!P34</f>
        <v>2.5041666666666669</v>
      </c>
      <c r="P20" s="323">
        <f>výpočty_školy_přehled!Q34</f>
        <v>62</v>
      </c>
      <c r="Q20" s="333"/>
      <c r="R20" s="322">
        <f>výpočty_školy_přehled!U34</f>
        <v>1.732142857142857</v>
      </c>
      <c r="S20" s="323">
        <f>výpočty_školy_přehled!V34</f>
        <v>62</v>
      </c>
      <c r="T20" s="322">
        <f>výpočty_školy_přehled!W34</f>
        <v>2.6610169491525424</v>
      </c>
      <c r="U20" s="323">
        <f>výpočty_školy_přehled!X34</f>
        <v>62</v>
      </c>
    </row>
  </sheetData>
  <sheetProtection algorithmName="SHA-512" hashValue="sI22F+aHbNY41QIBwinQYCCfqLXFGJj7oNc370Fj6esMeck/eJJsyC7I3WpHG1wNJzye5UCIkWk9kyRtueINSw==" saltValue="rS+JU1fZ6bBqnkpV1dQR0Q==" spinCount="100000" sheet="1" objects="1" scenarios="1"/>
  <mergeCells count="16">
    <mergeCell ref="A8:A12"/>
    <mergeCell ref="Q7:Q20"/>
    <mergeCell ref="R7:S7"/>
    <mergeCell ref="T7:U7"/>
    <mergeCell ref="C1:U3"/>
    <mergeCell ref="A1:B3"/>
    <mergeCell ref="C7:D7"/>
    <mergeCell ref="E7:F7"/>
    <mergeCell ref="G7:H7"/>
    <mergeCell ref="I7:J7"/>
    <mergeCell ref="K7:L7"/>
    <mergeCell ref="M7:N7"/>
    <mergeCell ref="O7:P7"/>
    <mergeCell ref="I5:J6"/>
    <mergeCell ref="O5:P6"/>
    <mergeCell ref="R5:S6"/>
  </mergeCells>
  <conditionalFormatting sqref="D9:D20">
    <cfRule type="cellIs" dxfId="24" priority="11" operator="lessThan">
      <formula>21</formula>
    </cfRule>
  </conditionalFormatting>
  <conditionalFormatting sqref="F9:F20">
    <cfRule type="cellIs" dxfId="23" priority="10" operator="lessThan">
      <formula>21</formula>
    </cfRule>
  </conditionalFormatting>
  <conditionalFormatting sqref="H9:H20">
    <cfRule type="cellIs" dxfId="22" priority="9" operator="lessThan">
      <formula>21</formula>
    </cfRule>
  </conditionalFormatting>
  <conditionalFormatting sqref="J9:J20">
    <cfRule type="cellIs" dxfId="21" priority="8" operator="lessThan">
      <formula>21</formula>
    </cfRule>
  </conditionalFormatting>
  <conditionalFormatting sqref="L9:L20">
    <cfRule type="cellIs" dxfId="20" priority="7" operator="lessThan">
      <formula>21</formula>
    </cfRule>
  </conditionalFormatting>
  <conditionalFormatting sqref="N9:N20">
    <cfRule type="cellIs" dxfId="19" priority="6" operator="lessThan">
      <formula>21</formula>
    </cfRule>
  </conditionalFormatting>
  <conditionalFormatting sqref="P9:P20">
    <cfRule type="cellIs" dxfId="18" priority="5" operator="lessThan">
      <formula>21</formula>
    </cfRule>
  </conditionalFormatting>
  <conditionalFormatting sqref="S9:S20">
    <cfRule type="cellIs" dxfId="17" priority="2" operator="lessThan">
      <formula>21</formula>
    </cfRule>
  </conditionalFormatting>
  <conditionalFormatting sqref="U9:U20">
    <cfRule type="cellIs" dxfId="16" priority="1" operator="lessThan">
      <formula>21</formula>
    </cfRule>
  </conditionalFormatting>
  <dataValidations count="1">
    <dataValidation type="list" allowBlank="1" showInputMessage="1" showErrorMessage="1" sqref="I7" xr:uid="{E64A1E13-DE2E-4423-820E-F2B50024DD9D}">
      <formula1>#REF!</formula1>
    </dataValidation>
  </dataValidations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4F7094-110B-4639-B0D2-BC0FAB7C8E4D}">
          <x14:formula1>
            <xm:f>List2!$B$21:$B$23</xm:f>
          </x14:formula1>
          <xm:sqref>A5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FA62-6335-4EE9-A8DC-13D22CF0CD87}">
  <sheetPr>
    <tabColor rgb="FF92D050"/>
  </sheetPr>
  <dimension ref="A1:AC23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6" sqref="G16"/>
    </sheetView>
  </sheetViews>
  <sheetFormatPr defaultRowHeight="14.4" x14ac:dyDescent="0.3"/>
  <cols>
    <col min="1" max="1" width="31.33203125" style="300" customWidth="1"/>
    <col min="2" max="2" width="47" style="300" customWidth="1"/>
    <col min="3" max="26" width="12.21875" style="300" customWidth="1"/>
    <col min="27" max="27" width="1.5546875" style="300" customWidth="1"/>
    <col min="28" max="29" width="11.21875" style="300" customWidth="1"/>
    <col min="30" max="16384" width="8.88671875" style="300"/>
  </cols>
  <sheetData>
    <row r="1" spans="1:29" ht="14.4" customHeight="1" x14ac:dyDescent="0.3">
      <c r="A1" s="298" t="s">
        <v>160</v>
      </c>
      <c r="B1" s="298"/>
      <c r="C1" s="298" t="str">
        <f>A5</f>
        <v>Celá škola</v>
      </c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</row>
    <row r="2" spans="1:29" ht="14.4" customHeight="1" x14ac:dyDescent="0.3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</row>
    <row r="3" spans="1:29" ht="14.4" customHeight="1" x14ac:dyDescent="0.3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</row>
    <row r="4" spans="1:29" ht="15.6" x14ac:dyDescent="0.3">
      <c r="A4" s="351" t="s">
        <v>158</v>
      </c>
      <c r="B4" s="351"/>
    </row>
    <row r="5" spans="1:29" ht="25.2" customHeight="1" x14ac:dyDescent="0.3">
      <c r="A5" s="381" t="s">
        <v>58</v>
      </c>
      <c r="B5" s="334"/>
      <c r="C5" s="303" t="s">
        <v>167</v>
      </c>
      <c r="Q5" s="368"/>
      <c r="R5" s="368"/>
    </row>
    <row r="6" spans="1:29" ht="22.8" customHeight="1" x14ac:dyDescent="0.3">
      <c r="B6" s="369" t="s">
        <v>167</v>
      </c>
      <c r="C6" s="370" t="s">
        <v>181</v>
      </c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 t="s">
        <v>180</v>
      </c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</row>
    <row r="7" spans="1:29" s="367" customFormat="1" x14ac:dyDescent="0.3">
      <c r="B7" s="372"/>
      <c r="C7" s="350"/>
      <c r="E7" s="350"/>
      <c r="F7" s="350"/>
      <c r="G7" s="350"/>
      <c r="H7" s="350"/>
      <c r="I7" s="350"/>
      <c r="J7" s="350"/>
      <c r="K7" s="350"/>
      <c r="L7" s="350"/>
      <c r="M7" s="373" t="s">
        <v>177</v>
      </c>
      <c r="N7" s="373"/>
      <c r="O7" s="350"/>
      <c r="P7" s="350"/>
      <c r="Q7" s="373" t="s">
        <v>177</v>
      </c>
      <c r="R7" s="373"/>
      <c r="S7" s="350"/>
      <c r="T7" s="350"/>
      <c r="U7" s="373" t="s">
        <v>177</v>
      </c>
      <c r="V7" s="373"/>
      <c r="W7" s="373" t="s">
        <v>177</v>
      </c>
      <c r="X7" s="373"/>
      <c r="Y7" s="374"/>
      <c r="Z7" s="374"/>
      <c r="AA7" s="374"/>
      <c r="AB7" s="374"/>
      <c r="AC7" s="374"/>
    </row>
    <row r="8" spans="1:29" s="367" customFormat="1" x14ac:dyDescent="0.3">
      <c r="B8" s="375"/>
      <c r="C8" s="350"/>
      <c r="M8" s="376"/>
      <c r="N8" s="376"/>
      <c r="Q8" s="376"/>
      <c r="R8" s="376"/>
      <c r="U8" s="376"/>
      <c r="V8" s="376"/>
      <c r="W8" s="376"/>
      <c r="X8" s="376"/>
      <c r="Y8" s="374"/>
      <c r="Z8" s="374"/>
      <c r="AA8" s="374"/>
      <c r="AB8" s="374"/>
      <c r="AC8" s="374"/>
    </row>
    <row r="9" spans="1:29" ht="47.4" customHeight="1" x14ac:dyDescent="0.3">
      <c r="B9" s="305" t="s">
        <v>73</v>
      </c>
      <c r="C9" s="307" t="s">
        <v>30</v>
      </c>
      <c r="D9" s="307"/>
      <c r="E9" s="307" t="s">
        <v>91</v>
      </c>
      <c r="F9" s="307"/>
      <c r="G9" s="307" t="s">
        <v>92</v>
      </c>
      <c r="H9" s="307"/>
      <c r="I9" s="307" t="s">
        <v>93</v>
      </c>
      <c r="J9" s="307"/>
      <c r="K9" s="307" t="s">
        <v>94</v>
      </c>
      <c r="L9" s="307"/>
      <c r="M9" s="377" t="s">
        <v>136</v>
      </c>
      <c r="N9" s="307"/>
      <c r="O9" s="307" t="s">
        <v>96</v>
      </c>
      <c r="P9" s="307"/>
      <c r="Q9" s="307" t="s">
        <v>97</v>
      </c>
      <c r="R9" s="307"/>
      <c r="S9" s="307" t="s">
        <v>98</v>
      </c>
      <c r="T9" s="307"/>
      <c r="U9" s="307" t="s">
        <v>99</v>
      </c>
      <c r="V9" s="307"/>
      <c r="W9" s="307" t="s">
        <v>162</v>
      </c>
      <c r="X9" s="307"/>
      <c r="Y9" s="307" t="s">
        <v>101</v>
      </c>
      <c r="Z9" s="307"/>
      <c r="AA9" s="378"/>
      <c r="AB9" s="307" t="s">
        <v>55</v>
      </c>
      <c r="AC9" s="307"/>
    </row>
    <row r="10" spans="1:29" ht="41.4" customHeight="1" x14ac:dyDescent="0.3">
      <c r="A10" s="309" t="s">
        <v>178</v>
      </c>
      <c r="B10" s="310" t="s">
        <v>56</v>
      </c>
      <c r="C10" s="311" t="s">
        <v>38</v>
      </c>
      <c r="D10" s="311" t="s">
        <v>39</v>
      </c>
      <c r="E10" s="311" t="s">
        <v>40</v>
      </c>
      <c r="F10" s="311" t="s">
        <v>41</v>
      </c>
      <c r="G10" s="311" t="s">
        <v>42</v>
      </c>
      <c r="H10" s="311" t="s">
        <v>43</v>
      </c>
      <c r="I10" s="311" t="s">
        <v>44</v>
      </c>
      <c r="J10" s="311" t="s">
        <v>45</v>
      </c>
      <c r="K10" s="311" t="s">
        <v>46</v>
      </c>
      <c r="L10" s="311" t="s">
        <v>47</v>
      </c>
      <c r="M10" s="311" t="s">
        <v>48</v>
      </c>
      <c r="N10" s="311" t="s">
        <v>49</v>
      </c>
      <c r="O10" s="311" t="s">
        <v>102</v>
      </c>
      <c r="P10" s="311" t="s">
        <v>103</v>
      </c>
      <c r="Q10" s="311" t="s">
        <v>104</v>
      </c>
      <c r="R10" s="311" t="s">
        <v>105</v>
      </c>
      <c r="S10" s="311" t="s">
        <v>106</v>
      </c>
      <c r="T10" s="311" t="s">
        <v>107</v>
      </c>
      <c r="U10" s="311" t="s">
        <v>108</v>
      </c>
      <c r="V10" s="311" t="s">
        <v>109</v>
      </c>
      <c r="W10" s="311" t="s">
        <v>110</v>
      </c>
      <c r="X10" s="311" t="s">
        <v>111</v>
      </c>
      <c r="Y10" s="311" t="s">
        <v>112</v>
      </c>
      <c r="Z10" s="311" t="s">
        <v>113</v>
      </c>
      <c r="AA10" s="378"/>
      <c r="AB10" s="311" t="s">
        <v>38</v>
      </c>
      <c r="AC10" s="311" t="s">
        <v>39</v>
      </c>
    </row>
    <row r="11" spans="1:29" ht="28.8" customHeight="1" x14ac:dyDescent="0.3">
      <c r="A11" s="313"/>
      <c r="B11" s="314" t="s">
        <v>159</v>
      </c>
      <c r="C11" s="315">
        <f>výpočty_školy_přehled!D41</f>
        <v>3.200242130750607</v>
      </c>
      <c r="D11" s="316">
        <f>výpočty_školy_přehled!E41</f>
        <v>413</v>
      </c>
      <c r="E11" s="315">
        <f>výpočty_školy_přehled!F41</f>
        <v>2.9600484261501201</v>
      </c>
      <c r="F11" s="316">
        <f>výpočty_školy_přehled!G41</f>
        <v>413</v>
      </c>
      <c r="G11" s="315">
        <f>výpočty_školy_přehled!H41</f>
        <v>3.0663438256658591</v>
      </c>
      <c r="H11" s="316">
        <f>výpočty_školy_přehled!I41</f>
        <v>413</v>
      </c>
      <c r="I11" s="315">
        <f>výpočty_školy_přehled!J41</f>
        <v>3.4225181598062941</v>
      </c>
      <c r="J11" s="316">
        <f>výpočty_školy_přehled!K41</f>
        <v>413</v>
      </c>
      <c r="K11" s="315">
        <f>výpočty_školy_přehled!L41</f>
        <v>3.2717917675544808</v>
      </c>
      <c r="L11" s="316">
        <f>výpočty_školy_přehled!M41</f>
        <v>413</v>
      </c>
      <c r="M11" s="315">
        <f>výpočty_školy_přehled!N41</f>
        <v>1.5975786924939483</v>
      </c>
      <c r="N11" s="316">
        <f>výpočty_školy_přehled!O41</f>
        <v>413</v>
      </c>
      <c r="O11" s="315">
        <f>výpočty_školy_přehled!P41</f>
        <v>3.0871670702179177</v>
      </c>
      <c r="P11" s="316">
        <f>výpočty_školy_přehled!Q41</f>
        <v>413</v>
      </c>
      <c r="Q11" s="315">
        <f>výpočty_školy_přehled!R41</f>
        <v>1.6951170298627929</v>
      </c>
      <c r="R11" s="316">
        <f>výpočty_školy_přehled!S41</f>
        <v>413</v>
      </c>
      <c r="S11" s="315">
        <f>výpočty_školy_přehled!T41</f>
        <v>3.3296004842614977</v>
      </c>
      <c r="T11" s="316">
        <f>výpočty_školy_přehled!U41</f>
        <v>413</v>
      </c>
      <c r="U11" s="315">
        <f>výpočty_školy_přehled!V41</f>
        <v>2.050847457627119</v>
      </c>
      <c r="V11" s="316">
        <f>výpočty_školy_přehled!W41</f>
        <v>413</v>
      </c>
      <c r="W11" s="315">
        <f>výpočty_školy_přehled!X41</f>
        <v>1.7200968523002427</v>
      </c>
      <c r="X11" s="316">
        <f>výpočty_školy_přehled!Y41</f>
        <v>413</v>
      </c>
      <c r="Y11" s="315">
        <f>výpočty_školy_přehled!Z41</f>
        <v>2.3159806295399519</v>
      </c>
      <c r="Z11" s="316">
        <f>výpočty_školy_přehled!AA41</f>
        <v>413</v>
      </c>
      <c r="AA11" s="378"/>
      <c r="AB11" s="315">
        <f>výpočty_školy_přehled!AC41</f>
        <v>3.0944309927360814</v>
      </c>
      <c r="AC11" s="316">
        <f>výpočty_školy_přehled!AD41</f>
        <v>413</v>
      </c>
    </row>
    <row r="12" spans="1:29" ht="30" customHeight="1" x14ac:dyDescent="0.3">
      <c r="A12" s="313"/>
      <c r="B12" s="363" t="str">
        <f>CONCATENATE(A12,A5)</f>
        <v>Celá škola</v>
      </c>
      <c r="C12" s="331">
        <f>výpočty_školy_přehled!D42</f>
        <v>3.200242130750607</v>
      </c>
      <c r="D12" s="340">
        <f>výpočty_školy_přehled!E42</f>
        <v>413</v>
      </c>
      <c r="E12" s="331">
        <f>výpočty_školy_přehled!F42</f>
        <v>2.9600484261501201</v>
      </c>
      <c r="F12" s="340">
        <f>výpočty_školy_přehled!G42</f>
        <v>413</v>
      </c>
      <c r="G12" s="331">
        <f>výpočty_školy_přehled!H42</f>
        <v>3.0663438256658591</v>
      </c>
      <c r="H12" s="340">
        <f>výpočty_školy_přehled!I42</f>
        <v>413</v>
      </c>
      <c r="I12" s="331">
        <f>výpočty_školy_přehled!J42</f>
        <v>3.4225181598062941</v>
      </c>
      <c r="J12" s="340">
        <f>výpočty_školy_přehled!K42</f>
        <v>413</v>
      </c>
      <c r="K12" s="331">
        <f>výpočty_školy_přehled!L42</f>
        <v>3.2717917675544808</v>
      </c>
      <c r="L12" s="340">
        <f>výpočty_školy_přehled!M42</f>
        <v>413</v>
      </c>
      <c r="M12" s="331">
        <f>výpočty_školy_přehled!N42</f>
        <v>1.5975786924939483</v>
      </c>
      <c r="N12" s="340">
        <f>výpočty_školy_přehled!O42</f>
        <v>413</v>
      </c>
      <c r="O12" s="331">
        <f>výpočty_školy_přehled!P42</f>
        <v>3.0871670702179177</v>
      </c>
      <c r="P12" s="340">
        <f>výpočty_školy_přehled!Q42</f>
        <v>413</v>
      </c>
      <c r="Q12" s="331">
        <f>výpočty_školy_přehled!R42</f>
        <v>1.6951170298627929</v>
      </c>
      <c r="R12" s="340">
        <f>výpočty_školy_přehled!S42</f>
        <v>413</v>
      </c>
      <c r="S12" s="331">
        <f>výpočty_školy_přehled!T42</f>
        <v>3.3296004842614977</v>
      </c>
      <c r="T12" s="340">
        <f>výpočty_školy_přehled!U42</f>
        <v>413</v>
      </c>
      <c r="U12" s="331">
        <f>výpočty_školy_přehled!V42</f>
        <v>2.050847457627119</v>
      </c>
      <c r="V12" s="340">
        <f>výpočty_školy_přehled!W42</f>
        <v>413</v>
      </c>
      <c r="W12" s="331">
        <f>výpočty_školy_přehled!X42</f>
        <v>1.7200968523002427</v>
      </c>
      <c r="X12" s="340">
        <f>výpočty_školy_přehled!Y42</f>
        <v>413</v>
      </c>
      <c r="Y12" s="331">
        <f>výpočty_školy_přehled!Z42</f>
        <v>2.3159806295399519</v>
      </c>
      <c r="Z12" s="340">
        <f>výpočty_školy_přehled!AA42</f>
        <v>413</v>
      </c>
      <c r="AA12" s="378"/>
      <c r="AB12" s="331">
        <f>výpočty_školy_přehled!AC42</f>
        <v>3.0944309927360814</v>
      </c>
      <c r="AC12" s="340">
        <f>výpočty_školy_přehled!AD42</f>
        <v>413</v>
      </c>
    </row>
    <row r="13" spans="1:29" ht="29.4" customHeight="1" x14ac:dyDescent="0.3">
      <c r="A13" s="313"/>
      <c r="B13" s="310" t="s">
        <v>146</v>
      </c>
      <c r="C13" s="341">
        <f>výpočty_školy_přehled!D43</f>
        <v>3.1542857142857144</v>
      </c>
      <c r="D13" s="323">
        <f>výpočty_školy_přehled!E43</f>
        <v>35</v>
      </c>
      <c r="E13" s="341">
        <f>výpočty_školy_přehled!F43</f>
        <v>3.0357142857142851</v>
      </c>
      <c r="F13" s="323">
        <f>výpočty_školy_přehled!G43</f>
        <v>35</v>
      </c>
      <c r="G13" s="341">
        <f>výpočty_školy_přehled!H43</f>
        <v>3.0857142857142859</v>
      </c>
      <c r="H13" s="323">
        <f>výpočty_školy_přehled!I43</f>
        <v>35</v>
      </c>
      <c r="I13" s="341">
        <f>výpočty_školy_přehled!J43</f>
        <v>3.2904761904761908</v>
      </c>
      <c r="J13" s="323">
        <f>výpočty_školy_přehled!K43</f>
        <v>35</v>
      </c>
      <c r="K13" s="341">
        <f>výpočty_školy_přehled!L43</f>
        <v>3.2214285714285715</v>
      </c>
      <c r="L13" s="323">
        <f>výpočty_školy_přehled!M43</f>
        <v>35</v>
      </c>
      <c r="M13" s="341">
        <f>výpočty_školy_přehled!N43</f>
        <v>1.6799999999999997</v>
      </c>
      <c r="N13" s="323">
        <f>výpočty_školy_přehled!O43</f>
        <v>35</v>
      </c>
      <c r="O13" s="341">
        <f>výpočty_školy_přehled!P43</f>
        <v>3.1428571428571437</v>
      </c>
      <c r="P13" s="323">
        <f>výpočty_školy_přehled!Q43</f>
        <v>35</v>
      </c>
      <c r="Q13" s="341">
        <f>výpočty_školy_přehled!R43</f>
        <v>1.8476190476190482</v>
      </c>
      <c r="R13" s="323">
        <f>výpočty_školy_přehled!S43</f>
        <v>35</v>
      </c>
      <c r="S13" s="341">
        <f>výpočty_školy_přehled!T43</f>
        <v>3.3</v>
      </c>
      <c r="T13" s="323">
        <f>výpočty_školy_přehled!U43</f>
        <v>35</v>
      </c>
      <c r="U13" s="341">
        <f>výpočty_školy_přehled!V43</f>
        <v>1.9755102040816324</v>
      </c>
      <c r="V13" s="323">
        <f>výpočty_školy_přehled!W43</f>
        <v>35</v>
      </c>
      <c r="W13" s="341">
        <f>výpočty_školy_přehled!X43</f>
        <v>1.7657142857142853</v>
      </c>
      <c r="X13" s="323">
        <f>výpočty_školy_přehled!Y43</f>
        <v>35</v>
      </c>
      <c r="Y13" s="341">
        <f>výpočty_školy_přehled!Z43</f>
        <v>2.5785714285714283</v>
      </c>
      <c r="Z13" s="323">
        <f>výpočty_školy_přehled!AA43</f>
        <v>35</v>
      </c>
      <c r="AA13" s="378"/>
      <c r="AB13" s="341">
        <f>výpočty_školy_přehled!AC43</f>
        <v>2.7142857142857149</v>
      </c>
      <c r="AC13" s="323">
        <f>výpočty_školy_přehled!AD43</f>
        <v>35</v>
      </c>
    </row>
    <row r="14" spans="1:29" ht="29.4" customHeight="1" x14ac:dyDescent="0.3">
      <c r="A14" s="324" t="s">
        <v>182</v>
      </c>
      <c r="B14" s="310" t="s">
        <v>147</v>
      </c>
      <c r="C14" s="341">
        <f>výpočty_školy_přehled!D44</f>
        <v>3.2641304347826079</v>
      </c>
      <c r="D14" s="323">
        <f>výpočty_školy_přehled!E44</f>
        <v>46</v>
      </c>
      <c r="E14" s="341">
        <f>výpočty_školy_přehled!F44</f>
        <v>2.8641304347826093</v>
      </c>
      <c r="F14" s="323">
        <f>výpočty_školy_přehled!G44</f>
        <v>46</v>
      </c>
      <c r="G14" s="341">
        <f>výpočty_školy_přehled!H44</f>
        <v>3.0565217391304342</v>
      </c>
      <c r="H14" s="323">
        <f>výpočty_školy_přehled!I44</f>
        <v>46</v>
      </c>
      <c r="I14" s="341">
        <f>výpočty_školy_přehled!J44</f>
        <v>3.5108695652173916</v>
      </c>
      <c r="J14" s="323">
        <f>výpočty_školy_přehled!K44</f>
        <v>46</v>
      </c>
      <c r="K14" s="341">
        <f>výpočty_školy_přehled!L44</f>
        <v>3.3994565217391308</v>
      </c>
      <c r="L14" s="323">
        <f>výpočty_školy_přehled!M44</f>
        <v>46</v>
      </c>
      <c r="M14" s="341">
        <f>výpočty_školy_přehled!N44</f>
        <v>1.652173913043478</v>
      </c>
      <c r="N14" s="323">
        <f>výpočty_školy_přehled!O44</f>
        <v>46</v>
      </c>
      <c r="O14" s="341">
        <f>výpočty_školy_přehled!P44</f>
        <v>3.0739130434782611</v>
      </c>
      <c r="P14" s="323">
        <f>výpočty_školy_přehled!Q44</f>
        <v>46</v>
      </c>
      <c r="Q14" s="341">
        <f>výpočty_školy_přehled!R44</f>
        <v>1.5163043478260869</v>
      </c>
      <c r="R14" s="323">
        <f>výpočty_školy_přehled!S44</f>
        <v>46</v>
      </c>
      <c r="S14" s="341">
        <f>výpočty_školy_přehled!T44</f>
        <v>3.4945652173913042</v>
      </c>
      <c r="T14" s="323">
        <f>výpočty_školy_přehled!U44</f>
        <v>46</v>
      </c>
      <c r="U14" s="341">
        <f>výpočty_školy_přehled!V44</f>
        <v>1.9285714285714284</v>
      </c>
      <c r="V14" s="323">
        <f>výpočty_školy_přehled!W44</f>
        <v>46</v>
      </c>
      <c r="W14" s="341">
        <f>výpočty_školy_přehled!X44</f>
        <v>1.7413043478260868</v>
      </c>
      <c r="X14" s="323">
        <f>výpočty_školy_přehled!Y44</f>
        <v>46</v>
      </c>
      <c r="Y14" s="341">
        <f>výpočty_školy_přehled!Z44</f>
        <v>2.0326086956521738</v>
      </c>
      <c r="Z14" s="323">
        <f>výpočty_školy_přehled!AA44</f>
        <v>46</v>
      </c>
      <c r="AA14" s="378"/>
      <c r="AB14" s="341">
        <f>výpočty_školy_přehled!AC44</f>
        <v>2.8043478260869561</v>
      </c>
      <c r="AC14" s="323">
        <f>výpočty_školy_přehled!AD44</f>
        <v>46</v>
      </c>
    </row>
    <row r="15" spans="1:29" ht="29.4" customHeight="1" x14ac:dyDescent="0.3">
      <c r="A15" s="324" t="s">
        <v>185</v>
      </c>
      <c r="B15" s="310" t="s">
        <v>148</v>
      </c>
      <c r="C15" s="341">
        <f>výpočty_školy_přehled!D45</f>
        <v>3.1714285714285713</v>
      </c>
      <c r="D15" s="323">
        <f>výpočty_školy_přehled!E45</f>
        <v>28</v>
      </c>
      <c r="E15" s="341">
        <f>výpočty_školy_přehled!F45</f>
        <v>2.8392857142857135</v>
      </c>
      <c r="F15" s="323">
        <f>výpočty_školy_přehled!G45</f>
        <v>28</v>
      </c>
      <c r="G15" s="341">
        <f>výpočty_školy_přehled!H45</f>
        <v>2.8214285714285725</v>
      </c>
      <c r="H15" s="323">
        <f>výpočty_školy_přehled!I45</f>
        <v>28</v>
      </c>
      <c r="I15" s="341">
        <f>výpočty_školy_přehled!J45</f>
        <v>3.458333333333333</v>
      </c>
      <c r="J15" s="323">
        <f>výpočty_školy_přehled!K45</f>
        <v>28</v>
      </c>
      <c r="K15" s="341">
        <f>výpočty_školy_přehled!L45</f>
        <v>3.2276785714285712</v>
      </c>
      <c r="L15" s="323">
        <f>výpočty_školy_přehled!M45</f>
        <v>28</v>
      </c>
      <c r="M15" s="341">
        <f>výpočty_školy_přehled!N45</f>
        <v>1.7571428571428573</v>
      </c>
      <c r="N15" s="323">
        <f>výpočty_školy_přehled!O45</f>
        <v>28</v>
      </c>
      <c r="O15" s="341">
        <f>výpočty_školy_přehled!P45</f>
        <v>3.0857142857142863</v>
      </c>
      <c r="P15" s="323">
        <f>výpočty_školy_přehled!Q45</f>
        <v>28</v>
      </c>
      <c r="Q15" s="341">
        <f>výpočty_školy_přehled!R45</f>
        <v>1.7767857142857142</v>
      </c>
      <c r="R15" s="323">
        <f>výpočty_školy_přehled!S45</f>
        <v>28</v>
      </c>
      <c r="S15" s="341">
        <f>výpočty_školy_přehled!T45</f>
        <v>3.4910714285714279</v>
      </c>
      <c r="T15" s="323">
        <f>výpočty_školy_přehled!U45</f>
        <v>28</v>
      </c>
      <c r="U15" s="341">
        <f>výpočty_školy_přehled!V45</f>
        <v>2.16326530612245</v>
      </c>
      <c r="V15" s="323">
        <f>výpočty_školy_přehled!W45</f>
        <v>28</v>
      </c>
      <c r="W15" s="341">
        <f>výpočty_školy_přehled!X45</f>
        <v>1.7607142857142855</v>
      </c>
      <c r="X15" s="323">
        <f>výpočty_školy_přehled!Y45</f>
        <v>28</v>
      </c>
      <c r="Y15" s="341">
        <f>výpočty_školy_přehled!Z45</f>
        <v>2.1607142857142851</v>
      </c>
      <c r="Z15" s="323">
        <f>výpočty_školy_přehled!AA45</f>
        <v>28</v>
      </c>
      <c r="AA15" s="378"/>
      <c r="AB15" s="341">
        <f>výpočty_školy_přehled!AC45</f>
        <v>3.0357142857142856</v>
      </c>
      <c r="AC15" s="323">
        <f>výpočty_školy_přehled!AD45</f>
        <v>28</v>
      </c>
    </row>
    <row r="16" spans="1:29" ht="29.4" customHeight="1" x14ac:dyDescent="0.3">
      <c r="A16" s="339"/>
      <c r="B16" s="310" t="s">
        <v>149</v>
      </c>
      <c r="C16" s="341">
        <f>výpočty_školy_přehled!D46</f>
        <v>3.3149999999999999</v>
      </c>
      <c r="D16" s="323">
        <f>výpočty_školy_přehled!E46</f>
        <v>30</v>
      </c>
      <c r="E16" s="341">
        <f>výpočty_školy_přehled!F46</f>
        <v>3.3666666666666671</v>
      </c>
      <c r="F16" s="323">
        <f>výpočty_školy_přehled!G46</f>
        <v>30</v>
      </c>
      <c r="G16" s="341">
        <f>výpočty_školy_přehled!H46</f>
        <v>3.34</v>
      </c>
      <c r="H16" s="323">
        <f>výpočty_školy_přehled!I46</f>
        <v>30</v>
      </c>
      <c r="I16" s="341">
        <f>výpočty_školy_přehled!J46</f>
        <v>3.5944444444444446</v>
      </c>
      <c r="J16" s="323">
        <f>výpočty_školy_přehled!K46</f>
        <v>30</v>
      </c>
      <c r="K16" s="341">
        <f>výpočty_školy_přehled!L46</f>
        <v>3.3583333333333334</v>
      </c>
      <c r="L16" s="323">
        <f>výpočty_školy_přehled!M46</f>
        <v>30</v>
      </c>
      <c r="M16" s="341">
        <f>výpočty_školy_přehled!N46</f>
        <v>1.3200000000000003</v>
      </c>
      <c r="N16" s="323">
        <f>výpočty_školy_přehled!O46</f>
        <v>30</v>
      </c>
      <c r="O16" s="341">
        <f>výpočty_školy_přehled!P46</f>
        <v>3.24</v>
      </c>
      <c r="P16" s="323">
        <f>výpočty_školy_přehled!Q46</f>
        <v>30</v>
      </c>
      <c r="Q16" s="341">
        <f>výpočty_školy_přehled!R46</f>
        <v>1.4388888888888889</v>
      </c>
      <c r="R16" s="323">
        <f>výpočty_školy_přehled!S46</f>
        <v>30</v>
      </c>
      <c r="S16" s="341">
        <f>výpočty_školy_přehled!T46</f>
        <v>3.2041666666666666</v>
      </c>
      <c r="T16" s="323">
        <f>výpočty_školy_přehled!U46</f>
        <v>30</v>
      </c>
      <c r="U16" s="341">
        <f>výpočty_školy_přehled!V46</f>
        <v>1.9190476190476189</v>
      </c>
      <c r="V16" s="323">
        <f>výpočty_školy_přehled!W46</f>
        <v>30</v>
      </c>
      <c r="W16" s="341">
        <f>výpočty_školy_přehled!X46</f>
        <v>1.6833333333333331</v>
      </c>
      <c r="X16" s="323">
        <f>výpočty_školy_přehled!Y46</f>
        <v>30</v>
      </c>
      <c r="Y16" s="341">
        <f>výpočty_školy_přehled!Z46</f>
        <v>2.0416666666666665</v>
      </c>
      <c r="Z16" s="323">
        <f>výpočty_školy_přehled!AA46</f>
        <v>30</v>
      </c>
      <c r="AA16" s="378"/>
      <c r="AB16" s="341">
        <f>výpočty_školy_přehled!AC46</f>
        <v>3.7666666666666671</v>
      </c>
      <c r="AC16" s="323">
        <f>výpočty_školy_přehled!AD46</f>
        <v>30</v>
      </c>
    </row>
    <row r="17" spans="1:29" ht="29.4" customHeight="1" x14ac:dyDescent="0.3">
      <c r="A17" s="379" t="s">
        <v>183</v>
      </c>
      <c r="B17" s="310" t="s">
        <v>150</v>
      </c>
      <c r="C17" s="341">
        <f>výpočty_školy_přehled!D47</f>
        <v>3.0620689655172417</v>
      </c>
      <c r="D17" s="323">
        <f>výpočty_školy_přehled!E47</f>
        <v>29</v>
      </c>
      <c r="E17" s="341">
        <f>výpočty_školy_přehled!F47</f>
        <v>2.8793103448275859</v>
      </c>
      <c r="F17" s="323">
        <f>výpočty_školy_přehled!G47</f>
        <v>29</v>
      </c>
      <c r="G17" s="341">
        <f>výpočty_školy_přehled!H47</f>
        <v>3.1172413793103448</v>
      </c>
      <c r="H17" s="323">
        <f>výpočty_školy_přehled!I47</f>
        <v>29</v>
      </c>
      <c r="I17" s="341">
        <f>výpočty_školy_přehled!J47</f>
        <v>3.2931034482758625</v>
      </c>
      <c r="J17" s="323">
        <f>výpočty_školy_přehled!K47</f>
        <v>29</v>
      </c>
      <c r="K17" s="341">
        <f>výpočty_školy_přehled!L47</f>
        <v>3.0862068965517242</v>
      </c>
      <c r="L17" s="323">
        <f>výpočty_školy_přehled!M47</f>
        <v>29</v>
      </c>
      <c r="M17" s="341">
        <f>výpočty_školy_přehled!N47</f>
        <v>1.5931034482758624</v>
      </c>
      <c r="N17" s="323">
        <f>výpočty_školy_přehled!O47</f>
        <v>29</v>
      </c>
      <c r="O17" s="341">
        <f>výpočty_školy_přehled!P47</f>
        <v>2.9724137931034478</v>
      </c>
      <c r="P17" s="323">
        <f>výpočty_školy_přehled!Q47</f>
        <v>29</v>
      </c>
      <c r="Q17" s="341">
        <f>výpočty_školy_přehled!R47</f>
        <v>1.9310344827586208</v>
      </c>
      <c r="R17" s="323">
        <f>výpočty_školy_přehled!S47</f>
        <v>29</v>
      </c>
      <c r="S17" s="341">
        <f>výpočty_školy_přehled!T47</f>
        <v>3.3448275862068964</v>
      </c>
      <c r="T17" s="323">
        <f>výpočty_školy_přehled!U47</f>
        <v>29</v>
      </c>
      <c r="U17" s="341">
        <f>výpočty_školy_přehled!V47</f>
        <v>2.2561576354679809</v>
      </c>
      <c r="V17" s="323">
        <f>výpočty_školy_přehled!W47</f>
        <v>29</v>
      </c>
      <c r="W17" s="341">
        <f>výpočty_školy_přehled!X47</f>
        <v>1.9</v>
      </c>
      <c r="X17" s="323">
        <f>výpočty_školy_přehled!Y47</f>
        <v>29</v>
      </c>
      <c r="Y17" s="341">
        <f>výpočty_školy_přehled!Z47</f>
        <v>2.4913793103448278</v>
      </c>
      <c r="Z17" s="323">
        <f>výpočty_školy_přehled!AA47</f>
        <v>29</v>
      </c>
      <c r="AA17" s="380"/>
      <c r="AB17" s="341">
        <f>výpočty_školy_přehled!AC47</f>
        <v>3.3103448275862073</v>
      </c>
      <c r="AC17" s="323">
        <f>výpočty_školy_přehled!AD47</f>
        <v>29</v>
      </c>
    </row>
    <row r="18" spans="1:29" ht="29.4" customHeight="1" x14ac:dyDescent="0.3">
      <c r="A18" s="339" t="s">
        <v>184</v>
      </c>
      <c r="B18" s="310" t="s">
        <v>151</v>
      </c>
      <c r="C18" s="341">
        <f>výpočty_školy_přehled!D48</f>
        <v>3.0882978723404246</v>
      </c>
      <c r="D18" s="323">
        <f>výpočty_školy_přehled!E48</f>
        <v>47</v>
      </c>
      <c r="E18" s="341">
        <f>výpočty_školy_přehled!F48</f>
        <v>2.6702127659574471</v>
      </c>
      <c r="F18" s="323">
        <f>výpočty_školy_přehled!G48</f>
        <v>47</v>
      </c>
      <c r="G18" s="341">
        <f>výpočty_školy_přehled!H48</f>
        <v>2.8723404255319154</v>
      </c>
      <c r="H18" s="323">
        <f>výpočty_školy_přehled!I48</f>
        <v>47</v>
      </c>
      <c r="I18" s="341">
        <f>výpočty_školy_přehled!J48</f>
        <v>3.3120567375886543</v>
      </c>
      <c r="J18" s="323">
        <f>výpočty_školy_přehled!K48</f>
        <v>47</v>
      </c>
      <c r="K18" s="341">
        <f>výpočty_školy_přehled!L48</f>
        <v>3.1968085106382977</v>
      </c>
      <c r="L18" s="323">
        <f>výpočty_školy_přehled!M48</f>
        <v>47</v>
      </c>
      <c r="M18" s="341">
        <f>výpočty_školy_přehled!N48</f>
        <v>1.7829787234042553</v>
      </c>
      <c r="N18" s="323">
        <f>výpočty_školy_přehled!O48</f>
        <v>47</v>
      </c>
      <c r="O18" s="341">
        <f>výpočty_školy_přehled!P48</f>
        <v>2.9617021276595743</v>
      </c>
      <c r="P18" s="323">
        <f>výpočty_školy_přehled!Q48</f>
        <v>47</v>
      </c>
      <c r="Q18" s="341">
        <f>výpočty_školy_přehled!R48</f>
        <v>1.8280141843971629</v>
      </c>
      <c r="R18" s="323">
        <f>výpočty_školy_přehled!S48</f>
        <v>47</v>
      </c>
      <c r="S18" s="341">
        <f>výpočty_školy_přehled!T48</f>
        <v>3.3058510638297869</v>
      </c>
      <c r="T18" s="323">
        <f>výpočty_školy_přehled!U48</f>
        <v>47</v>
      </c>
      <c r="U18" s="341">
        <f>výpočty_školy_přehled!V48</f>
        <v>2.0455927051671732</v>
      </c>
      <c r="V18" s="323">
        <f>výpočty_školy_přehled!W48</f>
        <v>47</v>
      </c>
      <c r="W18" s="341">
        <f>výpočty_školy_přehled!X48</f>
        <v>1.6148936170212764</v>
      </c>
      <c r="X18" s="323">
        <f>výpočty_školy_přehled!Y48</f>
        <v>47</v>
      </c>
      <c r="Y18" s="341">
        <f>výpočty_školy_přehled!Z48</f>
        <v>2.4202127659574466</v>
      </c>
      <c r="Z18" s="323">
        <f>výpočty_školy_přehled!AA48</f>
        <v>47</v>
      </c>
      <c r="AA18" s="380"/>
      <c r="AB18" s="341">
        <f>výpočty_školy_přehled!AC48</f>
        <v>3.0000000000000004</v>
      </c>
      <c r="AC18" s="323">
        <f>výpočty_školy_přehled!AD48</f>
        <v>47</v>
      </c>
    </row>
    <row r="19" spans="1:29" ht="29.4" customHeight="1" x14ac:dyDescent="0.3">
      <c r="A19" s="325"/>
      <c r="B19" s="310" t="s">
        <v>152</v>
      </c>
      <c r="C19" s="341">
        <f>výpočty_školy_přehled!D49</f>
        <v>3.0166666666666662</v>
      </c>
      <c r="D19" s="323">
        <f>výpočty_školy_přehled!E49</f>
        <v>39</v>
      </c>
      <c r="E19" s="341">
        <f>výpočty_školy_přehled!F49</f>
        <v>2.8461538461538463</v>
      </c>
      <c r="F19" s="323">
        <f>výpočty_školy_přehled!G49</f>
        <v>39</v>
      </c>
      <c r="G19" s="341">
        <f>výpočty_školy_přehled!H49</f>
        <v>3.0564102564102567</v>
      </c>
      <c r="H19" s="323">
        <f>výpočty_školy_přehled!I49</f>
        <v>39</v>
      </c>
      <c r="I19" s="341">
        <f>výpočty_školy_přehled!J49</f>
        <v>3.200854700854701</v>
      </c>
      <c r="J19" s="323">
        <f>výpočty_školy_přehled!K49</f>
        <v>39</v>
      </c>
      <c r="K19" s="341">
        <f>výpočty_školy_přehled!L49</f>
        <v>3.0480769230769242</v>
      </c>
      <c r="L19" s="323">
        <f>výpočty_školy_přehled!M49</f>
        <v>39</v>
      </c>
      <c r="M19" s="341">
        <f>výpočty_školy_přehled!N49</f>
        <v>1.584615384615385</v>
      </c>
      <c r="N19" s="323">
        <f>výpočty_školy_přehled!O49</f>
        <v>39</v>
      </c>
      <c r="O19" s="341">
        <f>výpočty_školy_přehled!P49</f>
        <v>2.8153846153846152</v>
      </c>
      <c r="P19" s="323">
        <f>výpočty_školy_přehled!Q49</f>
        <v>39</v>
      </c>
      <c r="Q19" s="341">
        <f>výpočty_školy_přehled!R49</f>
        <v>1.8525641025641026</v>
      </c>
      <c r="R19" s="323">
        <f>výpočty_školy_přehled!S49</f>
        <v>39</v>
      </c>
      <c r="S19" s="341">
        <f>výpočty_školy_přehled!T49</f>
        <v>3.294871794871796</v>
      </c>
      <c r="T19" s="323">
        <f>výpočty_školy_přehled!U49</f>
        <v>39</v>
      </c>
      <c r="U19" s="341">
        <f>výpočty_školy_přehled!V49</f>
        <v>2.0952380952380949</v>
      </c>
      <c r="V19" s="323">
        <f>výpočty_školy_přehled!W49</f>
        <v>39</v>
      </c>
      <c r="W19" s="341">
        <f>výpočty_školy_přehled!X49</f>
        <v>1.9230769230769231</v>
      </c>
      <c r="X19" s="323">
        <f>výpočty_školy_přehled!Y49</f>
        <v>39</v>
      </c>
      <c r="Y19" s="341">
        <f>výpočty_školy_přehled!Z49</f>
        <v>2.4807692307692304</v>
      </c>
      <c r="Z19" s="323">
        <f>výpočty_školy_přehled!AA49</f>
        <v>39</v>
      </c>
      <c r="AA19" s="380"/>
      <c r="AB19" s="341">
        <f>výpočty_školy_přehled!AC49</f>
        <v>2.7948717948717952</v>
      </c>
      <c r="AC19" s="323">
        <f>výpočty_školy_přehled!AD49</f>
        <v>39</v>
      </c>
    </row>
    <row r="20" spans="1:29" ht="29.4" customHeight="1" x14ac:dyDescent="0.3">
      <c r="B20" s="310" t="s">
        <v>153</v>
      </c>
      <c r="C20" s="341">
        <f>výpočty_školy_přehled!D50</f>
        <v>3.3928571428571437</v>
      </c>
      <c r="D20" s="323">
        <f>výpočty_školy_přehled!E50</f>
        <v>49</v>
      </c>
      <c r="E20" s="341">
        <f>výpočty_školy_přehled!F50</f>
        <v>3.3520408163265314</v>
      </c>
      <c r="F20" s="323">
        <f>výpočty_školy_přehled!G50</f>
        <v>49</v>
      </c>
      <c r="G20" s="341">
        <f>výpočty_školy_přehled!H50</f>
        <v>3.2163265306122453</v>
      </c>
      <c r="H20" s="323">
        <f>výpočty_školy_přehled!I50</f>
        <v>49</v>
      </c>
      <c r="I20" s="341">
        <f>výpočty_školy_přehled!J50</f>
        <v>3.6564625850340149</v>
      </c>
      <c r="J20" s="323">
        <f>výpočty_školy_přehled!K50</f>
        <v>49</v>
      </c>
      <c r="K20" s="341">
        <f>výpočty_školy_přehled!L50</f>
        <v>3.5025510204081631</v>
      </c>
      <c r="L20" s="323">
        <f>výpočty_školy_přehled!M50</f>
        <v>49</v>
      </c>
      <c r="M20" s="341">
        <f>výpočty_školy_přehled!N50</f>
        <v>1.3346938775510204</v>
      </c>
      <c r="N20" s="323">
        <f>výpočty_školy_přehled!O50</f>
        <v>49</v>
      </c>
      <c r="O20" s="341">
        <f>výpočty_školy_přehled!P50</f>
        <v>3.2938775510204086</v>
      </c>
      <c r="P20" s="323">
        <f>výpočty_školy_přehled!Q50</f>
        <v>49</v>
      </c>
      <c r="Q20" s="341">
        <f>výpočty_školy_přehled!R50</f>
        <v>1.4285714285714288</v>
      </c>
      <c r="R20" s="323">
        <f>výpočty_školy_přehled!S50</f>
        <v>49</v>
      </c>
      <c r="S20" s="341">
        <f>výpočty_školy_přehled!T50</f>
        <v>3.4668367346938775</v>
      </c>
      <c r="T20" s="323">
        <f>výpočty_školy_přehled!U50</f>
        <v>49</v>
      </c>
      <c r="U20" s="341">
        <f>výpočty_školy_přehled!V50</f>
        <v>1.9387755102040818</v>
      </c>
      <c r="V20" s="323">
        <f>výpočty_školy_přehled!W50</f>
        <v>49</v>
      </c>
      <c r="W20" s="341">
        <f>výpočty_školy_přehled!X50</f>
        <v>1.5734693877551018</v>
      </c>
      <c r="X20" s="323">
        <f>výpočty_školy_přehled!Y50</f>
        <v>49</v>
      </c>
      <c r="Y20" s="341">
        <f>výpočty_školy_přehled!Z50</f>
        <v>2.0357142857142856</v>
      </c>
      <c r="Z20" s="323">
        <f>výpočty_školy_přehled!AA50</f>
        <v>49</v>
      </c>
      <c r="AA20" s="380"/>
      <c r="AB20" s="341">
        <f>výpočty_školy_přehled!AC50</f>
        <v>3.3673469387755102</v>
      </c>
      <c r="AC20" s="323">
        <f>výpočty_školy_přehled!AD50</f>
        <v>49</v>
      </c>
    </row>
    <row r="21" spans="1:29" ht="29.4" customHeight="1" x14ac:dyDescent="0.3">
      <c r="B21" s="310" t="s">
        <v>154</v>
      </c>
      <c r="C21" s="341">
        <f>výpočty_školy_přehled!D51</f>
        <v>3.2333333333333352</v>
      </c>
      <c r="D21" s="323">
        <f>výpočty_školy_přehled!E51</f>
        <v>66</v>
      </c>
      <c r="E21" s="341">
        <f>výpočty_školy_přehled!F51</f>
        <v>2.9280303030303032</v>
      </c>
      <c r="F21" s="323">
        <f>výpočty_školy_přehled!G51</f>
        <v>66</v>
      </c>
      <c r="G21" s="341">
        <f>výpočty_školy_přehled!H51</f>
        <v>3.0515151515151522</v>
      </c>
      <c r="H21" s="323">
        <f>výpočty_školy_přehled!I51</f>
        <v>66</v>
      </c>
      <c r="I21" s="341">
        <f>výpočty_školy_přehled!J51</f>
        <v>3.4797979797979792</v>
      </c>
      <c r="J21" s="323">
        <f>výpočty_školy_přehled!K51</f>
        <v>66</v>
      </c>
      <c r="K21" s="341">
        <f>výpočty_školy_přehled!L51</f>
        <v>3.3257575757575761</v>
      </c>
      <c r="L21" s="323">
        <f>výpočty_školy_přehled!M51</f>
        <v>66</v>
      </c>
      <c r="M21" s="341">
        <f>výpočty_školy_přehled!N51</f>
        <v>1.6060606060606062</v>
      </c>
      <c r="N21" s="323">
        <f>výpočty_školy_přehled!O51</f>
        <v>66</v>
      </c>
      <c r="O21" s="341">
        <f>výpočty_školy_přehled!P51</f>
        <v>3.018181818181819</v>
      </c>
      <c r="P21" s="323">
        <f>výpočty_školy_přehled!Q51</f>
        <v>66</v>
      </c>
      <c r="Q21" s="341">
        <f>výpočty_školy_přehled!R51</f>
        <v>1.6212121212121213</v>
      </c>
      <c r="R21" s="323">
        <f>výpočty_školy_přehled!S51</f>
        <v>66</v>
      </c>
      <c r="S21" s="341">
        <f>výpočty_školy_přehled!T51</f>
        <v>3.3181818181818179</v>
      </c>
      <c r="T21" s="323">
        <f>výpočty_školy_přehled!U51</f>
        <v>66</v>
      </c>
      <c r="U21" s="341">
        <f>výpočty_školy_přehled!V51</f>
        <v>2.1709956709956706</v>
      </c>
      <c r="V21" s="323">
        <f>výpočty_školy_přehled!W51</f>
        <v>66</v>
      </c>
      <c r="W21" s="341">
        <f>výpočty_školy_přehled!X51</f>
        <v>1.5924242424242427</v>
      </c>
      <c r="X21" s="323">
        <f>výpočty_školy_přehled!Y51</f>
        <v>66</v>
      </c>
      <c r="Y21" s="341">
        <f>výpočty_školy_přehled!Z51</f>
        <v>2.4318181818181821</v>
      </c>
      <c r="Z21" s="323">
        <f>výpočty_školy_přehled!AA51</f>
        <v>66</v>
      </c>
      <c r="AA21" s="380"/>
      <c r="AB21" s="341">
        <f>výpočty_školy_přehled!AC51</f>
        <v>3.1969696969696968</v>
      </c>
      <c r="AC21" s="323">
        <f>výpočty_školy_přehled!AD51</f>
        <v>66</v>
      </c>
    </row>
    <row r="22" spans="1:29" ht="29.4" customHeight="1" x14ac:dyDescent="0.3">
      <c r="B22" s="310" t="s">
        <v>155</v>
      </c>
      <c r="C22" s="341">
        <f>výpočty_školy_přehled!D52</f>
        <v>3.2193181818181817</v>
      </c>
      <c r="D22" s="323">
        <f>výpočty_školy_přehled!E52</f>
        <v>44</v>
      </c>
      <c r="E22" s="341">
        <f>výpočty_školy_přehled!F52</f>
        <v>2.8749999999999996</v>
      </c>
      <c r="F22" s="323">
        <f>výpočty_školy_přehled!G52</f>
        <v>44</v>
      </c>
      <c r="G22" s="341">
        <f>výpočty_školy_přehled!H52</f>
        <v>3.0681818181818183</v>
      </c>
      <c r="H22" s="323">
        <f>výpočty_školy_přehled!I52</f>
        <v>44</v>
      </c>
      <c r="I22" s="341">
        <f>výpočty_školy_přehled!J52</f>
        <v>3.3484848484848486</v>
      </c>
      <c r="J22" s="323">
        <f>výpočty_školy_přehled!K52</f>
        <v>44</v>
      </c>
      <c r="K22" s="341">
        <f>výpočty_školy_přehled!L52</f>
        <v>3.2102272727272725</v>
      </c>
      <c r="L22" s="323">
        <f>výpočty_školy_přehled!M52</f>
        <v>44</v>
      </c>
      <c r="M22" s="341">
        <f>výpočty_školy_přehled!N52</f>
        <v>1.6590909090909089</v>
      </c>
      <c r="N22" s="323">
        <f>výpočty_školy_přehled!O52</f>
        <v>44</v>
      </c>
      <c r="O22" s="341">
        <f>výpočty_školy_přehled!P52</f>
        <v>3.2772727272727278</v>
      </c>
      <c r="P22" s="323">
        <f>výpočty_školy_přehled!Q52</f>
        <v>44</v>
      </c>
      <c r="Q22" s="341">
        <f>výpočty_školy_přehled!R52</f>
        <v>1.8541666666666667</v>
      </c>
      <c r="R22" s="323">
        <f>výpočty_školy_přehled!S52</f>
        <v>44</v>
      </c>
      <c r="S22" s="341">
        <f>výpočty_školy_přehled!T52</f>
        <v>3.0738636363636358</v>
      </c>
      <c r="T22" s="323">
        <f>výpočty_školy_přehled!U52</f>
        <v>44</v>
      </c>
      <c r="U22" s="341">
        <f>výpočty_školy_přehled!V52</f>
        <v>2.0324675324675323</v>
      </c>
      <c r="V22" s="323">
        <f>výpočty_školy_přehled!W52</f>
        <v>44</v>
      </c>
      <c r="W22" s="341">
        <f>výpočty_školy_přehled!X52</f>
        <v>1.8295454545454544</v>
      </c>
      <c r="X22" s="323">
        <f>výpočty_školy_přehled!Y52</f>
        <v>44</v>
      </c>
      <c r="Y22" s="341">
        <f>výpočty_školy_přehled!Z52</f>
        <v>2.4545454545454541</v>
      </c>
      <c r="Z22" s="323">
        <f>výpočty_školy_přehled!AA52</f>
        <v>44</v>
      </c>
      <c r="AA22" s="380"/>
      <c r="AB22" s="341">
        <f>výpočty_školy_přehled!AC52</f>
        <v>3.0454545454545463</v>
      </c>
      <c r="AC22" s="323">
        <f>výpočty_školy_přehled!AD52</f>
        <v>44</v>
      </c>
    </row>
    <row r="23" spans="1:29" ht="29.4" customHeight="1" x14ac:dyDescent="0.3">
      <c r="B23" s="346"/>
    </row>
  </sheetData>
  <sheetProtection algorithmName="SHA-512" hashValue="bgZcBZHyeFXfoZvMmrbav1/fO69+VCpxZD3SfHOCQVSt8kwonwI9PPCNhOloUvnMDJPIVb1sa+WpTNS8B9CLrQ==" saltValue="iH2pnZc5NNpFoNl/4wkADw==" spinCount="100000" sheet="1" objects="1" scenarios="1"/>
  <mergeCells count="23">
    <mergeCell ref="M7:N8"/>
    <mergeCell ref="Q7:R8"/>
    <mergeCell ref="U7:V8"/>
    <mergeCell ref="W7:X8"/>
    <mergeCell ref="A10:A13"/>
    <mergeCell ref="A1:B3"/>
    <mergeCell ref="Q9:R9"/>
    <mergeCell ref="S9:T9"/>
    <mergeCell ref="U9:V9"/>
    <mergeCell ref="W9:X9"/>
    <mergeCell ref="C9:D9"/>
    <mergeCell ref="E9:F9"/>
    <mergeCell ref="G9:H9"/>
    <mergeCell ref="I9:J9"/>
    <mergeCell ref="K9:L9"/>
    <mergeCell ref="M9:N9"/>
    <mergeCell ref="O9:P9"/>
    <mergeCell ref="Q6:AC6"/>
    <mergeCell ref="C6:P6"/>
    <mergeCell ref="Y7:AC8"/>
    <mergeCell ref="AB9:AC9"/>
    <mergeCell ref="C1:U3"/>
    <mergeCell ref="Y9:Z9"/>
  </mergeCells>
  <conditionalFormatting sqref="D13:D22">
    <cfRule type="cellIs" dxfId="15" priority="13" operator="lessThan">
      <formula>21</formula>
    </cfRule>
  </conditionalFormatting>
  <conditionalFormatting sqref="F13:F22">
    <cfRule type="cellIs" dxfId="14" priority="12" operator="lessThan">
      <formula>21</formula>
    </cfRule>
  </conditionalFormatting>
  <conditionalFormatting sqref="H13:H22">
    <cfRule type="cellIs" dxfId="13" priority="11" operator="lessThan">
      <formula>21</formula>
    </cfRule>
  </conditionalFormatting>
  <conditionalFormatting sqref="J13:J22">
    <cfRule type="cellIs" dxfId="12" priority="10" operator="lessThan">
      <formula>21</formula>
    </cfRule>
  </conditionalFormatting>
  <conditionalFormatting sqref="L13:L22">
    <cfRule type="cellIs" dxfId="11" priority="9" operator="lessThan">
      <formula>21</formula>
    </cfRule>
  </conditionalFormatting>
  <conditionalFormatting sqref="N13:N22">
    <cfRule type="cellIs" dxfId="10" priority="8" operator="lessThan">
      <formula>21</formula>
    </cfRule>
  </conditionalFormatting>
  <conditionalFormatting sqref="P13:P22">
    <cfRule type="cellIs" dxfId="9" priority="7" operator="lessThan">
      <formula>21</formula>
    </cfRule>
  </conditionalFormatting>
  <conditionalFormatting sqref="R13:R22">
    <cfRule type="cellIs" dxfId="8" priority="6" operator="lessThan">
      <formula>21</formula>
    </cfRule>
  </conditionalFormatting>
  <conditionalFormatting sqref="T13:T22">
    <cfRule type="cellIs" dxfId="7" priority="5" operator="lessThan">
      <formula>21</formula>
    </cfRule>
  </conditionalFormatting>
  <conditionalFormatting sqref="V13:V22">
    <cfRule type="cellIs" dxfId="6" priority="4" operator="lessThan">
      <formula>21</formula>
    </cfRule>
  </conditionalFormatting>
  <conditionalFormatting sqref="X13:X22">
    <cfRule type="cellIs" dxfId="5" priority="3" operator="lessThan">
      <formula>21</formula>
    </cfRule>
  </conditionalFormatting>
  <conditionalFormatting sqref="Z13:Z22">
    <cfRule type="cellIs" dxfId="4" priority="2" operator="lessThan">
      <formula>21</formula>
    </cfRule>
  </conditionalFormatting>
  <conditionalFormatting sqref="AC13:AC22">
    <cfRule type="cellIs" dxfId="3" priority="1" operator="lessThan">
      <formula>21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CFE279D-D3D8-491F-8991-16E56034CF5B}">
          <x14:formula1>
            <xm:f>List2!$B$25:$B$29</xm:f>
          </x14:formula1>
          <xm:sqref>A5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630D4-3907-4DE4-8C31-0D6155AC1329}">
  <sheetPr>
    <tabColor theme="6" tint="0.39997558519241921"/>
  </sheetPr>
  <dimension ref="A1:U19"/>
  <sheetViews>
    <sheetView workbookViewId="0">
      <selection activeCell="G10" sqref="G10:H10"/>
    </sheetView>
  </sheetViews>
  <sheetFormatPr defaultRowHeight="14.4" x14ac:dyDescent="0.3"/>
  <cols>
    <col min="1" max="1" width="32.33203125" style="300" customWidth="1"/>
    <col min="2" max="2" width="47.6640625" style="300" customWidth="1"/>
    <col min="3" max="16" width="9.33203125" style="300" customWidth="1"/>
    <col min="17" max="17" width="1.33203125" style="300" customWidth="1"/>
    <col min="18" max="21" width="9.88671875" style="300" customWidth="1"/>
    <col min="22" max="16384" width="8.88671875" style="300"/>
  </cols>
  <sheetData>
    <row r="1" spans="1:21" ht="14.4" customHeight="1" x14ac:dyDescent="0.3">
      <c r="A1" s="382"/>
      <c r="B1" s="383" t="s">
        <v>165</v>
      </c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</row>
    <row r="2" spans="1:21" ht="14.4" customHeight="1" x14ac:dyDescent="0.3">
      <c r="A2" s="382"/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</row>
    <row r="3" spans="1:21" ht="14.4" customHeight="1" x14ac:dyDescent="0.3">
      <c r="A3" s="382"/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</row>
    <row r="4" spans="1:21" ht="14.4" customHeight="1" x14ac:dyDescent="0.6">
      <c r="A4" s="384"/>
      <c r="B4" s="385"/>
      <c r="C4" s="386"/>
      <c r="D4" s="386"/>
      <c r="E4" s="386"/>
      <c r="F4" s="386"/>
      <c r="G4" s="386"/>
      <c r="H4" s="387"/>
      <c r="I4" s="388"/>
      <c r="J4" s="388"/>
      <c r="K4" s="385"/>
      <c r="L4" s="386"/>
      <c r="M4" s="386"/>
      <c r="N4" s="387"/>
      <c r="O4" s="388"/>
      <c r="P4" s="388"/>
      <c r="Q4" s="388"/>
      <c r="R4" s="388"/>
      <c r="S4" s="388"/>
      <c r="T4" s="385"/>
      <c r="U4" s="387"/>
    </row>
    <row r="5" spans="1:21" x14ac:dyDescent="0.3">
      <c r="A5" s="366"/>
      <c r="B5" s="353"/>
      <c r="C5" s="354"/>
      <c r="D5" s="354"/>
      <c r="E5" s="354"/>
      <c r="F5" s="354"/>
      <c r="G5" s="354"/>
      <c r="H5" s="355"/>
      <c r="I5" s="389" t="s">
        <v>177</v>
      </c>
      <c r="J5" s="389"/>
      <c r="K5" s="353"/>
      <c r="L5" s="354"/>
      <c r="M5" s="354"/>
      <c r="N5" s="355"/>
      <c r="O5" s="389" t="s">
        <v>177</v>
      </c>
      <c r="P5" s="389"/>
      <c r="Q5" s="390"/>
      <c r="R5" s="389" t="s">
        <v>177</v>
      </c>
      <c r="S5" s="389"/>
      <c r="T5" s="353"/>
      <c r="U5" s="355"/>
    </row>
    <row r="6" spans="1:21" x14ac:dyDescent="0.3">
      <c r="A6" s="344"/>
      <c r="B6" s="358"/>
      <c r="C6" s="359"/>
      <c r="D6" s="359"/>
      <c r="E6" s="359"/>
      <c r="F6" s="359"/>
      <c r="G6" s="359"/>
      <c r="H6" s="360"/>
      <c r="I6" s="389"/>
      <c r="J6" s="389"/>
      <c r="K6" s="358"/>
      <c r="L6" s="359"/>
      <c r="M6" s="359"/>
      <c r="N6" s="360"/>
      <c r="O6" s="389"/>
      <c r="P6" s="389"/>
      <c r="Q6" s="390"/>
      <c r="R6" s="389"/>
      <c r="S6" s="389"/>
      <c r="T6" s="358"/>
      <c r="U6" s="360"/>
    </row>
    <row r="7" spans="1:21" ht="40.200000000000003" customHeight="1" x14ac:dyDescent="0.3">
      <c r="A7" s="344"/>
      <c r="B7" s="391"/>
      <c r="C7" s="392" t="s">
        <v>30</v>
      </c>
      <c r="D7" s="392"/>
      <c r="E7" s="392" t="s">
        <v>31</v>
      </c>
      <c r="F7" s="392"/>
      <c r="G7" s="392" t="s">
        <v>74</v>
      </c>
      <c r="H7" s="392"/>
      <c r="I7" s="392" t="s">
        <v>32</v>
      </c>
      <c r="J7" s="392"/>
      <c r="K7" s="392" t="s">
        <v>34</v>
      </c>
      <c r="L7" s="392"/>
      <c r="M7" s="392" t="s">
        <v>36</v>
      </c>
      <c r="N7" s="392"/>
      <c r="O7" s="392" t="s">
        <v>37</v>
      </c>
      <c r="P7" s="392"/>
      <c r="Q7" s="392"/>
      <c r="R7" s="392" t="s">
        <v>54</v>
      </c>
      <c r="S7" s="392"/>
      <c r="T7" s="392" t="s">
        <v>55</v>
      </c>
      <c r="U7" s="392"/>
    </row>
    <row r="8" spans="1:21" ht="40.200000000000003" customHeight="1" x14ac:dyDescent="0.3">
      <c r="A8" s="309" t="s">
        <v>178</v>
      </c>
      <c r="B8" s="393" t="s">
        <v>56</v>
      </c>
      <c r="C8" s="394" t="s">
        <v>163</v>
      </c>
      <c r="D8" s="394" t="s">
        <v>164</v>
      </c>
      <c r="E8" s="394" t="s">
        <v>163</v>
      </c>
      <c r="F8" s="394" t="s">
        <v>164</v>
      </c>
      <c r="G8" s="394" t="s">
        <v>163</v>
      </c>
      <c r="H8" s="394" t="s">
        <v>164</v>
      </c>
      <c r="I8" s="394" t="s">
        <v>163</v>
      </c>
      <c r="J8" s="394" t="s">
        <v>164</v>
      </c>
      <c r="K8" s="394" t="s">
        <v>163</v>
      </c>
      <c r="L8" s="394" t="s">
        <v>164</v>
      </c>
      <c r="M8" s="394" t="s">
        <v>163</v>
      </c>
      <c r="N8" s="394" t="s">
        <v>164</v>
      </c>
      <c r="O8" s="394" t="s">
        <v>163</v>
      </c>
      <c r="P8" s="394" t="s">
        <v>164</v>
      </c>
      <c r="Q8" s="392"/>
      <c r="R8" s="394" t="s">
        <v>163</v>
      </c>
      <c r="S8" s="394" t="s">
        <v>164</v>
      </c>
      <c r="T8" s="394" t="s">
        <v>163</v>
      </c>
      <c r="U8" s="394" t="s">
        <v>164</v>
      </c>
    </row>
    <row r="9" spans="1:21" ht="30.6" customHeight="1" x14ac:dyDescent="0.3">
      <c r="A9" s="313"/>
      <c r="B9" s="395" t="s">
        <v>57</v>
      </c>
      <c r="C9" s="396">
        <f>podklad_porovnani_zak_rodiče!C3</f>
        <v>2.7888708513708482</v>
      </c>
      <c r="D9" s="396">
        <f>podklad_porovnani_zak_rodiče!C17</f>
        <v>2.9531757381076971</v>
      </c>
      <c r="E9" s="396">
        <f>podklad_porovnani_zak_rodiče!E3</f>
        <v>2.7203951182745816</v>
      </c>
      <c r="F9" s="396">
        <f>podklad_porovnani_zak_rodiče!E17</f>
        <v>2.9271085050935817</v>
      </c>
      <c r="G9" s="396">
        <f>podklad_porovnani_zak_rodiče!I3</f>
        <v>2.9620535714285769</v>
      </c>
      <c r="H9" s="396">
        <f>podklad_porovnani_zak_rodiče!G17</f>
        <v>3.0303420546441466</v>
      </c>
      <c r="I9" s="396">
        <f>podklad_porovnani_zak_rodiče!G3</f>
        <v>2.4212662337662363</v>
      </c>
      <c r="J9" s="396">
        <f>podklad_porovnani_zak_rodiče!I17</f>
        <v>2.1989645958583859</v>
      </c>
      <c r="K9" s="396">
        <f>podklad_porovnani_zak_rodiče!K3</f>
        <v>2.5746753246753267</v>
      </c>
      <c r="L9" s="396">
        <f>podklad_porovnani_zak_rodiče!K17</f>
        <v>2.5160827494160789</v>
      </c>
      <c r="M9" s="396">
        <f>podklad_porovnani_zak_rodiče!O3</f>
        <v>2.8668831168831157</v>
      </c>
      <c r="N9" s="396">
        <f>podklad_porovnani_zak_rodiče!O17</f>
        <v>2.9843323343323385</v>
      </c>
      <c r="O9" s="396">
        <f>podklad_porovnani_zak_rodiče!Q3</f>
        <v>1.9598214285714295</v>
      </c>
      <c r="P9" s="396">
        <f>podklad_porovnani_zak_rodiče!Q17</f>
        <v>2.4780068728522369</v>
      </c>
      <c r="Q9" s="392"/>
      <c r="R9" s="396">
        <f>podklad_porovnani_zak_rodiče!S3</f>
        <v>1.9301948051948041</v>
      </c>
      <c r="S9" s="396">
        <f>podklad_porovnani_zak_rodiče!S17</f>
        <v>1.9835526315789469</v>
      </c>
      <c r="T9" s="396">
        <f>výpočty_školy_přehled!W5</f>
        <v>2.6941722537390378</v>
      </c>
      <c r="U9" s="396">
        <f>podklad_porovnani_zak_rodiče!U17</f>
        <v>2.6814268142681401</v>
      </c>
    </row>
    <row r="10" spans="1:21" ht="30.6" customHeight="1" x14ac:dyDescent="0.3">
      <c r="A10" s="313"/>
      <c r="B10" s="393" t="s">
        <v>146</v>
      </c>
      <c r="C10" s="322">
        <f>podklad_porovnani_zak_rodiče!C4</f>
        <v>2.8147147147147158</v>
      </c>
      <c r="D10" s="322">
        <f>podklad_porovnani_zak_rodiče!C18</f>
        <v>2.930423470610386</v>
      </c>
      <c r="E10" s="322">
        <f>podklad_porovnani_zak_rodiče!E4</f>
        <v>2.7827220077220085</v>
      </c>
      <c r="F10" s="322">
        <f>podklad_porovnani_zak_rodiče!E18</f>
        <v>2.9836671117044951</v>
      </c>
      <c r="G10" s="322">
        <f>podklad_porovnani_zak_rodiče!I4</f>
        <v>2.9873873873873866</v>
      </c>
      <c r="H10" s="322">
        <f>podklad_porovnani_zak_rodiče!G18</f>
        <v>3.0233095305525208</v>
      </c>
      <c r="I10" s="322">
        <f>podklad_porovnani_zak_rodiče!G4</f>
        <v>2.4819819819819822</v>
      </c>
      <c r="J10" s="322">
        <f>podklad_porovnani_zak_rodiče!I18</f>
        <v>2.2707165109034269</v>
      </c>
      <c r="K10" s="322">
        <f>podklad_porovnani_zak_rodiče!K4</f>
        <v>2.605405405405405</v>
      </c>
      <c r="L10" s="322">
        <f>podklad_porovnani_zak_rodiče!K18</f>
        <v>2.5738095238095231</v>
      </c>
      <c r="M10" s="322">
        <f>podklad_porovnani_zak_rodiče!O4</f>
        <v>2.9091891891891901</v>
      </c>
      <c r="N10" s="322">
        <f>podklad_porovnani_zak_rodiče!O18</f>
        <v>2.9174528301886773</v>
      </c>
      <c r="O10" s="322">
        <f>podklad_porovnani_zak_rodiče!Q4</f>
        <v>2.0527027027027027</v>
      </c>
      <c r="P10" s="322">
        <f>podklad_porovnani_zak_rodiče!Q18</f>
        <v>2.4928571428571429</v>
      </c>
      <c r="Q10" s="392"/>
      <c r="R10" s="322">
        <f>podklad_porovnani_zak_rodiče!S4</f>
        <v>2.0702702702702704</v>
      </c>
      <c r="S10" s="322">
        <f>podklad_porovnani_zak_rodiče!S18</f>
        <v>2.073684210526316</v>
      </c>
      <c r="T10" s="322">
        <f>podklad_porovnani_zak_rodiče!U4</f>
        <v>2.5294117647058814</v>
      </c>
      <c r="U10" s="322">
        <f>podklad_porovnani_zak_rodiče!U18</f>
        <v>2.6391752577319583</v>
      </c>
    </row>
    <row r="11" spans="1:21" ht="30.6" customHeight="1" x14ac:dyDescent="0.3">
      <c r="A11" s="313"/>
      <c r="B11" s="393" t="s">
        <v>147</v>
      </c>
      <c r="C11" s="322">
        <f>podklad_porovnani_zak_rodiče!C5</f>
        <v>2.7521929824561386</v>
      </c>
      <c r="D11" s="322">
        <f>podklad_porovnani_zak_rodiče!C19</f>
        <v>2.9125244283157445</v>
      </c>
      <c r="E11" s="322">
        <f>podklad_porovnani_zak_rodiče!E5</f>
        <v>2.6653665413533827</v>
      </c>
      <c r="F11" s="322">
        <f>podklad_porovnani_zak_rodiče!E19</f>
        <v>2.7465545477450246</v>
      </c>
      <c r="G11" s="322">
        <f>podklad_porovnani_zak_rodiče!I5</f>
        <v>2.9346491228070177</v>
      </c>
      <c r="H11" s="322">
        <f>podklad_porovnani_zak_rodiče!G19</f>
        <v>3.0073381204333587</v>
      </c>
      <c r="I11" s="322">
        <f>podklad_porovnani_zak_rodiče!G5</f>
        <v>2.4609649122807005</v>
      </c>
      <c r="J11" s="322">
        <f>podklad_porovnani_zak_rodiče!I19</f>
        <v>2.2239858906525574</v>
      </c>
      <c r="K11" s="322">
        <f>podklad_porovnani_zak_rodiče!K5</f>
        <v>2.5857894736842097</v>
      </c>
      <c r="L11" s="322">
        <f>podklad_porovnani_zak_rodiče!K19</f>
        <v>2.5539682539682529</v>
      </c>
      <c r="M11" s="322">
        <f>podklad_porovnani_zak_rodiče!O5</f>
        <v>2.918421052631579</v>
      </c>
      <c r="N11" s="322">
        <f>podklad_porovnani_zak_rodiče!O19</f>
        <v>3.0025573192239854</v>
      </c>
      <c r="O11" s="322">
        <f>podklad_porovnani_zak_rodiče!Q5</f>
        <v>1.9480263157894742</v>
      </c>
      <c r="P11" s="322">
        <f>podklad_porovnani_zak_rodiče!Q19</f>
        <v>2.4320652173913042</v>
      </c>
      <c r="Q11" s="392"/>
      <c r="R11" s="322">
        <f>podklad_porovnani_zak_rodiče!S5</f>
        <v>1.8236842105263167</v>
      </c>
      <c r="S11" s="322">
        <f>podklad_porovnani_zak_rodiče!S19</f>
        <v>1.9942857142857142</v>
      </c>
      <c r="T11" s="322">
        <f>podklad_porovnani_zak_rodiče!U5</f>
        <v>2.5992779783393498</v>
      </c>
      <c r="U11" s="322">
        <f>podklad_porovnani_zak_rodiče!U19</f>
        <v>2.5430463576158941</v>
      </c>
    </row>
    <row r="12" spans="1:21" ht="30.6" customHeight="1" x14ac:dyDescent="0.3">
      <c r="A12" s="313"/>
      <c r="B12" s="393" t="s">
        <v>148</v>
      </c>
      <c r="C12" s="322">
        <f>podklad_porovnani_zak_rodiče!C6</f>
        <v>2.6860640301318273</v>
      </c>
      <c r="D12" s="322">
        <f>podklad_porovnani_zak_rodiče!C20</f>
        <v>2.8347037101433701</v>
      </c>
      <c r="E12" s="322">
        <f>podklad_porovnani_zak_rodiče!E6</f>
        <v>2.5866828087167071</v>
      </c>
      <c r="F12" s="322">
        <f>podklad_porovnani_zak_rodiče!E20</f>
        <v>2.8300932744231706</v>
      </c>
      <c r="G12" s="322">
        <f>podklad_porovnani_zak_rodiče!I6</f>
        <v>2.8751412429378527</v>
      </c>
      <c r="H12" s="322">
        <f>podklad_porovnani_zak_rodiče!G20</f>
        <v>2.9038194909328925</v>
      </c>
      <c r="I12" s="322">
        <f>podklad_porovnani_zak_rodiče!G6</f>
        <v>2.4796610169491511</v>
      </c>
      <c r="J12" s="322">
        <f>podklad_porovnani_zak_rodiče!I20</f>
        <v>2.3680701754385964</v>
      </c>
      <c r="K12" s="322">
        <f>podklad_porovnani_zak_rodiče!K6</f>
        <v>2.5057627118644059</v>
      </c>
      <c r="L12" s="322">
        <f>podklad_porovnani_zak_rodiče!K20</f>
        <v>2.4284210526315788</v>
      </c>
      <c r="M12" s="322">
        <f>podklad_porovnani_zak_rodiče!O6</f>
        <v>2.825084745762712</v>
      </c>
      <c r="N12" s="322">
        <f>podklad_porovnani_zak_rodiče!O20</f>
        <v>3</v>
      </c>
      <c r="O12" s="322">
        <f>podklad_porovnani_zak_rodiče!Q6</f>
        <v>1.987288135593221</v>
      </c>
      <c r="P12" s="322">
        <f>podklad_porovnani_zak_rodiče!Q20</f>
        <v>2.4680851063829796</v>
      </c>
      <c r="Q12" s="392"/>
      <c r="R12" s="322">
        <f>podklad_porovnani_zak_rodiče!S6</f>
        <v>1.9152542372881358</v>
      </c>
      <c r="S12" s="322">
        <f>podklad_porovnani_zak_rodiče!S20</f>
        <v>2.2068965517241379</v>
      </c>
      <c r="T12" s="322">
        <f>podklad_porovnani_zak_rodiče!U6</f>
        <v>2.651685393258425</v>
      </c>
      <c r="U12" s="322">
        <f>podklad_porovnani_zak_rodiče!U20</f>
        <v>2.5952380952380949</v>
      </c>
    </row>
    <row r="13" spans="1:21" ht="30.6" customHeight="1" x14ac:dyDescent="0.3">
      <c r="A13" s="324" t="s">
        <v>182</v>
      </c>
      <c r="B13" s="393" t="s">
        <v>149</v>
      </c>
      <c r="C13" s="322">
        <f>podklad_porovnani_zak_rodiče!C7</f>
        <v>3.4444444444444433</v>
      </c>
      <c r="D13" s="322">
        <f>podklad_porovnani_zak_rodiče!C21</f>
        <v>3.4567147506775995</v>
      </c>
      <c r="E13" s="322">
        <f>podklad_porovnani_zak_rodiče!E7</f>
        <v>3.2797619047619047</v>
      </c>
      <c r="F13" s="322">
        <f>podklad_porovnani_zak_rodiče!E21</f>
        <v>3.3753446115288219</v>
      </c>
      <c r="G13" s="322">
        <f>podklad_porovnani_zak_rodiče!I7</f>
        <v>3.458333333333333</v>
      </c>
      <c r="H13" s="322">
        <f>podklad_porovnani_zak_rodiče!G21</f>
        <v>3.4818893825472768</v>
      </c>
      <c r="I13" s="322">
        <f>podklad_porovnani_zak_rodiče!G7</f>
        <v>1.9374999999999996</v>
      </c>
      <c r="J13" s="322">
        <f>podklad_porovnani_zak_rodiče!I21</f>
        <v>1.6640350877192982</v>
      </c>
      <c r="K13" s="322">
        <f>podklad_porovnani_zak_rodiče!K7</f>
        <v>2.9958333333333331</v>
      </c>
      <c r="L13" s="322">
        <f>podklad_porovnani_zak_rodiče!K21</f>
        <v>2.8192982456140352</v>
      </c>
      <c r="M13" s="322">
        <f>podklad_porovnani_zak_rodiče!O7</f>
        <v>3.2874999999999996</v>
      </c>
      <c r="N13" s="322">
        <f>podklad_porovnani_zak_rodiče!O21</f>
        <v>3.2671052631578936</v>
      </c>
      <c r="O13" s="322">
        <f>podklad_porovnani_zak_rodiče!Q7</f>
        <v>1.75</v>
      </c>
      <c r="P13" s="322">
        <f>podklad_porovnani_zak_rodiče!Q21</f>
        <v>2.3716216216216215</v>
      </c>
      <c r="Q13" s="392"/>
      <c r="R13" s="322">
        <f>podklad_porovnani_zak_rodiče!S7</f>
        <v>1.6041666666666672</v>
      </c>
      <c r="S13" s="322">
        <f>podklad_porovnani_zak_rodiče!S21</f>
        <v>1.4857142857142855</v>
      </c>
      <c r="T13" s="322">
        <f>podklad_porovnani_zak_rodiče!U7</f>
        <v>0</v>
      </c>
      <c r="U13" s="322">
        <f>podklad_porovnani_zak_rodiče!U21</f>
        <v>3</v>
      </c>
    </row>
    <row r="14" spans="1:21" ht="30.6" customHeight="1" x14ac:dyDescent="0.3">
      <c r="A14" s="324" t="s">
        <v>185</v>
      </c>
      <c r="B14" s="393" t="s">
        <v>150</v>
      </c>
      <c r="C14" s="322">
        <f>podklad_porovnani_zak_rodiče!C8</f>
        <v>2.8165784832451508</v>
      </c>
      <c r="D14" s="322">
        <f>podklad_porovnani_zak_rodiče!C22</f>
        <v>2.99817501655737</v>
      </c>
      <c r="E14" s="322">
        <f>podklad_porovnani_zak_rodiče!E8</f>
        <v>2.6818310657596371</v>
      </c>
      <c r="F14" s="322">
        <f>podklad_porovnani_zak_rodiče!E22</f>
        <v>2.8767052767052763</v>
      </c>
      <c r="G14" s="322">
        <f>podklad_porovnani_zak_rodiče!I8</f>
        <v>2.9854497354497358</v>
      </c>
      <c r="H14" s="322">
        <f>podklad_porovnani_zak_rodiče!G22</f>
        <v>3.1523819273819269</v>
      </c>
      <c r="I14" s="322">
        <f>podklad_porovnani_zak_rodiče!G8</f>
        <v>2.3994708994708982</v>
      </c>
      <c r="J14" s="322">
        <f>podklad_porovnani_zak_rodiče!I22</f>
        <v>2.0450450450450455</v>
      </c>
      <c r="K14" s="322">
        <f>podklad_porovnani_zak_rodiče!K8</f>
        <v>2.615873015873015</v>
      </c>
      <c r="L14" s="322">
        <f>podklad_porovnani_zak_rodiče!K22</f>
        <v>2.6445945945945941</v>
      </c>
      <c r="M14" s="322">
        <f>podklad_porovnani_zak_rodiče!O8</f>
        <v>2.842857142857143</v>
      </c>
      <c r="N14" s="322">
        <f>podklad_porovnani_zak_rodiče!O22</f>
        <v>3.0031531531531539</v>
      </c>
      <c r="O14" s="322">
        <f>podklad_porovnani_zak_rodiče!Q8</f>
        <v>2.0277777777777772</v>
      </c>
      <c r="P14" s="322">
        <f>podklad_porovnani_zak_rodiče!Q22</f>
        <v>2.458333333333333</v>
      </c>
      <c r="Q14" s="392"/>
      <c r="R14" s="322">
        <f>podklad_porovnani_zak_rodiče!S8</f>
        <v>2.0952380952380953</v>
      </c>
      <c r="S14" s="322">
        <f>podklad_porovnani_zak_rodiče!S22</f>
        <v>1.8285714285714281</v>
      </c>
      <c r="T14" s="322">
        <f>podklad_porovnani_zak_rodiče!U8</f>
        <v>2.9</v>
      </c>
      <c r="U14" s="322">
        <f>podklad_porovnani_zak_rodiče!U22</f>
        <v>2.8055555555555558</v>
      </c>
    </row>
    <row r="15" spans="1:21" ht="30.6" customHeight="1" x14ac:dyDescent="0.3">
      <c r="A15" s="324" t="s">
        <v>186</v>
      </c>
      <c r="B15" s="393" t="s">
        <v>151</v>
      </c>
      <c r="C15" s="322">
        <f>podklad_porovnani_zak_rodiče!C9</f>
        <v>2.778092540132199</v>
      </c>
      <c r="D15" s="322">
        <f>podklad_porovnani_zak_rodiče!C23</f>
        <v>2.8826252012626576</v>
      </c>
      <c r="E15" s="322">
        <f>podklad_porovnani_zak_rodiče!E9</f>
        <v>2.7480777013354936</v>
      </c>
      <c r="F15" s="322">
        <f>podklad_porovnani_zak_rodiče!E23</f>
        <v>2.9077421444768383</v>
      </c>
      <c r="G15" s="322">
        <f>podklad_porovnani_zak_rodiče!I9</f>
        <v>2.9759206798866846</v>
      </c>
      <c r="H15" s="322">
        <f>podklad_porovnani_zak_rodiče!G23</f>
        <v>3.0004927800846177</v>
      </c>
      <c r="I15" s="322">
        <f>podklad_porovnani_zak_rodiče!G9</f>
        <v>2.411709159584515</v>
      </c>
      <c r="J15" s="322">
        <f>podklad_porovnani_zak_rodiče!I23</f>
        <v>2.2452873563218394</v>
      </c>
      <c r="K15" s="322">
        <f>podklad_porovnani_zak_rodiče!K9</f>
        <v>2.5376770538243614</v>
      </c>
      <c r="L15" s="322">
        <f>podklad_porovnani_zak_rodiče!K23</f>
        <v>2.4714285714285715</v>
      </c>
      <c r="M15" s="322">
        <f>podklad_porovnani_zak_rodiče!O9</f>
        <v>2.7835694050991515</v>
      </c>
      <c r="N15" s="322">
        <f>podklad_porovnani_zak_rodiče!O23</f>
        <v>2.9590702947845822</v>
      </c>
      <c r="O15" s="322">
        <f>podklad_porovnani_zak_rodiče!Q9</f>
        <v>2.0580736543909377</v>
      </c>
      <c r="P15" s="322">
        <f>podklad_porovnani_zak_rodiče!Q23</f>
        <v>2.5425407925407928</v>
      </c>
      <c r="Q15" s="392"/>
      <c r="R15" s="322">
        <f>podklad_porovnani_zak_rodiče!S9</f>
        <v>2.033994334277617</v>
      </c>
      <c r="S15" s="322">
        <f>podklad_porovnani_zak_rodiče!S23</f>
        <v>1.9927007299270074</v>
      </c>
      <c r="T15" s="322">
        <f>podklad_porovnani_zak_rodiče!U9</f>
        <v>2.6148648648648654</v>
      </c>
      <c r="U15" s="322">
        <f>podklad_porovnani_zak_rodiče!U23</f>
        <v>2.679104477611939</v>
      </c>
    </row>
    <row r="16" spans="1:21" ht="30.6" customHeight="1" x14ac:dyDescent="0.3">
      <c r="A16" s="324" t="s">
        <v>185</v>
      </c>
      <c r="B16" s="393" t="s">
        <v>152</v>
      </c>
      <c r="C16" s="322">
        <f>podklad_porovnani_zak_rodiče!C10</f>
        <v>2.6816546762589923</v>
      </c>
      <c r="D16" s="322">
        <f>podklad_porovnani_zak_rodiče!C24</f>
        <v>2.8975354814841672</v>
      </c>
      <c r="E16" s="322">
        <f>podklad_porovnani_zak_rodiče!E10</f>
        <v>2.6681654676258986</v>
      </c>
      <c r="F16" s="322">
        <f>podklad_porovnani_zak_rodiče!E24</f>
        <v>2.9974079702803116</v>
      </c>
      <c r="G16" s="322">
        <f>podklad_porovnani_zak_rodiče!I10</f>
        <v>2.8764988009592347</v>
      </c>
      <c r="H16" s="322">
        <f>podklad_porovnani_zak_rodiče!G24</f>
        <v>2.95658512151318</v>
      </c>
      <c r="I16" s="322">
        <f>podklad_porovnani_zak_rodiče!G10</f>
        <v>2.5785371702637891</v>
      </c>
      <c r="J16" s="322">
        <f>podklad_porovnani_zak_rodiče!I24</f>
        <v>2.279432624113475</v>
      </c>
      <c r="K16" s="322">
        <f>podklad_porovnani_zak_rodiče!K10</f>
        <v>2.4676258992805731</v>
      </c>
      <c r="L16" s="322">
        <f>podklad_porovnani_zak_rodiče!K24</f>
        <v>2.3978417266187058</v>
      </c>
      <c r="M16" s="322">
        <f>podklad_porovnani_zak_rodiče!O10</f>
        <v>2.7705035971223015</v>
      </c>
      <c r="N16" s="322">
        <f>podklad_porovnani_zak_rodiče!O24</f>
        <v>2.8605515587529982</v>
      </c>
      <c r="O16" s="322">
        <f>podklad_porovnani_zak_rodiče!Q10</f>
        <v>1.9181654676258981</v>
      </c>
      <c r="P16" s="322">
        <f>podklad_porovnani_zak_rodiče!Q24</f>
        <v>2.6040100250626566</v>
      </c>
      <c r="Q16" s="392"/>
      <c r="R16" s="322">
        <f>podklad_porovnani_zak_rodiče!S10</f>
        <v>2.111510791366904</v>
      </c>
      <c r="S16" s="322">
        <f>podklad_porovnani_zak_rodiče!S24</f>
        <v>2.1417322834645662</v>
      </c>
      <c r="T16" s="322">
        <f>podklad_porovnani_zak_rodiče!U10</f>
        <v>2.7239819004524879</v>
      </c>
      <c r="U16" s="322">
        <f>podklad_porovnani_zak_rodiče!U24</f>
        <v>2.7304347826086959</v>
      </c>
    </row>
    <row r="17" spans="1:21" ht="30.6" customHeight="1" x14ac:dyDescent="0.3">
      <c r="A17" s="325"/>
      <c r="B17" s="393" t="s">
        <v>153</v>
      </c>
      <c r="C17" s="322">
        <f>podklad_porovnani_zak_rodiče!C11</f>
        <v>2.8507362784471217</v>
      </c>
      <c r="D17" s="322">
        <f>podklad_porovnani_zak_rodiče!C25</f>
        <v>3.0551800183707489</v>
      </c>
      <c r="E17" s="322">
        <f>podklad_porovnani_zak_rodiče!E11</f>
        <v>2.7273379231210559</v>
      </c>
      <c r="F17" s="322">
        <f>podklad_porovnani_zak_rodiče!E25</f>
        <v>2.9695406445406443</v>
      </c>
      <c r="G17" s="322">
        <f>podklad_porovnani_zak_rodiče!I11</f>
        <v>2.9866131191432399</v>
      </c>
      <c r="H17" s="322">
        <f>podklad_porovnani_zak_rodiče!G25</f>
        <v>3.0674471992653798</v>
      </c>
      <c r="I17" s="322">
        <f>podklad_porovnani_zak_rodiče!G11</f>
        <v>2.3306559571619805</v>
      </c>
      <c r="J17" s="322">
        <f>podklad_porovnani_zak_rodiče!I25</f>
        <v>2.1203124999999994</v>
      </c>
      <c r="K17" s="322">
        <f>podklad_porovnani_zak_rodiče!K11</f>
        <v>2.6232931726907629</v>
      </c>
      <c r="L17" s="322">
        <f>podklad_porovnani_zak_rodiče!K25</f>
        <v>2.4986531986531979</v>
      </c>
      <c r="M17" s="322">
        <f>podklad_porovnani_zak_rodiče!O11</f>
        <v>2.8939759036144554</v>
      </c>
      <c r="N17" s="322">
        <f>podklad_porovnani_zak_rodiče!O25</f>
        <v>3.024242424242424</v>
      </c>
      <c r="O17" s="322">
        <f>podklad_porovnani_zak_rodiče!Q11</f>
        <v>1.8845381526104414</v>
      </c>
      <c r="P17" s="322">
        <f>podklad_porovnani_zak_rodiče!Q25</f>
        <v>2.3823024054982826</v>
      </c>
      <c r="Q17" s="392"/>
      <c r="R17" s="322">
        <f>podklad_porovnani_zak_rodiče!S11</f>
        <v>1.7710843373493974</v>
      </c>
      <c r="S17" s="322">
        <f>podklad_porovnani_zak_rodiče!S25</f>
        <v>1.8876404494382029</v>
      </c>
      <c r="T17" s="322">
        <f>podklad_porovnani_zak_rodiče!U11</f>
        <v>2.7560975609756095</v>
      </c>
      <c r="U17" s="322">
        <f>podklad_porovnani_zak_rodiče!U25</f>
        <v>2.7777777777777781</v>
      </c>
    </row>
    <row r="18" spans="1:21" ht="30.6" customHeight="1" x14ac:dyDescent="0.3">
      <c r="A18" s="344"/>
      <c r="B18" s="393" t="s">
        <v>154</v>
      </c>
      <c r="C18" s="322">
        <f>podklad_porovnani_zak_rodiče!C12</f>
        <v>2.8521457965902419</v>
      </c>
      <c r="D18" s="322">
        <f>podklad_porovnani_zak_rodiče!C26</f>
        <v>3.0598839329120082</v>
      </c>
      <c r="E18" s="322">
        <f>podklad_porovnani_zak_rodiče!E12</f>
        <v>2.7592120181405875</v>
      </c>
      <c r="F18" s="322">
        <f>podklad_porovnani_zak_rodiče!E26</f>
        <v>3.040029761904762</v>
      </c>
      <c r="G18" s="322">
        <f>podklad_porovnani_zak_rodiče!I12</f>
        <v>3.0445326278659626</v>
      </c>
      <c r="H18" s="322">
        <f>podklad_porovnani_zak_rodiče!G26</f>
        <v>3.1189512823035548</v>
      </c>
      <c r="I18" s="322">
        <f>podklad_porovnani_zak_rodiče!G12</f>
        <v>2.3302469135802468</v>
      </c>
      <c r="J18" s="322">
        <f>podklad_porovnani_zak_rodiče!I26</f>
        <v>2.104166666666667</v>
      </c>
      <c r="K18" s="322">
        <f>podklad_porovnani_zak_rodiče!K12</f>
        <v>2.6301587301587288</v>
      </c>
      <c r="L18" s="322">
        <f>podklad_porovnani_zak_rodiče!K26</f>
        <v>2.5912878787878797</v>
      </c>
      <c r="M18" s="322">
        <f>podklad_porovnani_zak_rodiče!O12</f>
        <v>2.956613756613756</v>
      </c>
      <c r="N18" s="322">
        <f>podklad_porovnani_zak_rodiče!O26</f>
        <v>3.0571969696969687</v>
      </c>
      <c r="O18" s="322">
        <f>podklad_porovnani_zak_rodiče!Q12</f>
        <v>1.8386243386243388</v>
      </c>
      <c r="P18" s="322">
        <f>podklad_porovnani_zak_rodiče!Q26</f>
        <v>2.4076305220883523</v>
      </c>
      <c r="Q18" s="392"/>
      <c r="R18" s="322">
        <f>podklad_porovnani_zak_rodiče!S12</f>
        <v>1.8068783068783074</v>
      </c>
      <c r="S18" s="322">
        <f>podklad_porovnani_zak_rodiče!S26</f>
        <v>1.9078947368421055</v>
      </c>
      <c r="T18" s="322">
        <f>podklad_porovnani_zak_rodiče!U12</f>
        <v>2.8068181818181812</v>
      </c>
      <c r="U18" s="322">
        <f>podklad_porovnani_zak_rodiče!U26</f>
        <v>2.8987341772151889</v>
      </c>
    </row>
    <row r="19" spans="1:21" ht="30.6" customHeight="1" x14ac:dyDescent="0.3">
      <c r="A19" s="344"/>
      <c r="B19" s="393" t="s">
        <v>155</v>
      </c>
      <c r="C19" s="322">
        <f>podklad_porovnani_zak_rodiče!C13</f>
        <v>2.7819767441860463</v>
      </c>
      <c r="D19" s="322">
        <f>podklad_porovnani_zak_rodiče!C27</f>
        <v>2.9457141464375809</v>
      </c>
      <c r="E19" s="322">
        <f>podklad_porovnani_zak_rodiče!E13</f>
        <v>2.8086586378737537</v>
      </c>
      <c r="F19" s="322">
        <f>podklad_porovnani_zak_rodiče!E27</f>
        <v>2.9450460829493093</v>
      </c>
      <c r="G19" s="322">
        <f>podklad_porovnani_zak_rodiče!I13</f>
        <v>2.8817829457364352</v>
      </c>
      <c r="H19" s="322">
        <f>podklad_porovnani_zak_rodiče!G27</f>
        <v>3.0120787366755115</v>
      </c>
      <c r="I19" s="322">
        <f>podklad_porovnani_zak_rodiče!G13</f>
        <v>2.4156976744186056</v>
      </c>
      <c r="J19" s="322">
        <f>podklad_porovnani_zak_rodiče!I27</f>
        <v>2.1244623655913988</v>
      </c>
      <c r="K19" s="322">
        <f>podklad_porovnani_zak_rodiče!K13</f>
        <v>2.5441860465116268</v>
      </c>
      <c r="L19" s="322">
        <f>podklad_porovnani_zak_rodiče!K27</f>
        <v>2.4666666666666663</v>
      </c>
      <c r="M19" s="322">
        <f>podklad_porovnani_zak_rodiče!O13</f>
        <v>2.7697674418604641</v>
      </c>
      <c r="N19" s="322">
        <f>podklad_porovnani_zak_rodiče!O27</f>
        <v>3.0045698924731177</v>
      </c>
      <c r="O19" s="322">
        <f>podklad_porovnani_zak_rodiče!Q13</f>
        <v>2.0886627906976765</v>
      </c>
      <c r="P19" s="322">
        <f>podklad_porovnani_zak_rodiče!Q27</f>
        <v>2.5041666666666664</v>
      </c>
      <c r="Q19" s="392"/>
      <c r="R19" s="322">
        <f>podklad_porovnani_zak_rodiče!S13</f>
        <v>2.0058139534883721</v>
      </c>
      <c r="S19" s="322">
        <f>podklad_porovnani_zak_rodiče!S27</f>
        <v>1.732142857142857</v>
      </c>
      <c r="T19" s="322">
        <f>podklad_porovnani_zak_rodiče!U13</f>
        <v>2.779220779220779</v>
      </c>
      <c r="U19" s="322">
        <f>podklad_porovnani_zak_rodiče!U27</f>
        <v>2.6610169491525411</v>
      </c>
    </row>
  </sheetData>
  <sheetProtection algorithmName="SHA-512" hashValue="/n7HNSNCVcVk6QIUYZsxuOKy1dM8jgfj8cQreCDD31J1G/bgr/HWaiabpkMrsxbwGMebR7pGXXz1fovNbUpueg==" saltValue="NP58hcEMllXnbZw4T1Gvag==" spinCount="100000" sheet="1" objects="1" scenarios="1"/>
  <mergeCells count="19">
    <mergeCell ref="K7:L7"/>
    <mergeCell ref="M7:N7"/>
    <mergeCell ref="O7:P7"/>
    <mergeCell ref="A8:A12"/>
    <mergeCell ref="O5:P6"/>
    <mergeCell ref="R5:S6"/>
    <mergeCell ref="I5:J6"/>
    <mergeCell ref="A1:A3"/>
    <mergeCell ref="C7:D7"/>
    <mergeCell ref="E7:F7"/>
    <mergeCell ref="G7:H7"/>
    <mergeCell ref="I7:J7"/>
    <mergeCell ref="B1:U3"/>
    <mergeCell ref="B5:H6"/>
    <mergeCell ref="K5:N6"/>
    <mergeCell ref="T5:U6"/>
    <mergeCell ref="Q7:Q19"/>
    <mergeCell ref="R7:S7"/>
    <mergeCell ref="T7:U7"/>
  </mergeCells>
  <conditionalFormatting sqref="C9:C19">
    <cfRule type="cellIs" dxfId="2" priority="12" operator="greaterThan">
      <formula>$C$9</formula>
    </cfRule>
  </conditionalFormatting>
  <conditionalFormatting sqref="D9:P19">
    <cfRule type="cellIs" dxfId="1" priority="5" operator="greaterThan">
      <formula>D$9</formula>
    </cfRule>
  </conditionalFormatting>
  <conditionalFormatting sqref="R9:U19">
    <cfRule type="cellIs" dxfId="0" priority="1" operator="greaterThan">
      <formula>R$9</formula>
    </cfRule>
  </conditionalFormatting>
  <dataValidations count="1">
    <dataValidation type="list" allowBlank="1" showInputMessage="1" showErrorMessage="1" sqref="I7" xr:uid="{7679633A-7CC0-4765-A1E3-F53A5101DC96}">
      <formula1>#REF!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679B913-B421-4B0C-B624-0F172711F3F7}">
          <x14:formula1>
            <xm:f>List2!$B$12:$B$19</xm:f>
          </x14:formula1>
          <xm:sqref>A6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EF7C-EE78-481D-AD66-76ABEC602FFE}">
  <sheetPr>
    <tabColor theme="0" tint="-0.499984740745262"/>
  </sheetPr>
  <dimension ref="A1:AD50"/>
  <sheetViews>
    <sheetView topLeftCell="A4" workbookViewId="0">
      <selection activeCell="A9" sqref="A9:A18"/>
    </sheetView>
  </sheetViews>
  <sheetFormatPr defaultRowHeight="14.4" x14ac:dyDescent="0.3"/>
  <cols>
    <col min="1" max="1" width="36" customWidth="1"/>
    <col min="2" max="3" width="15.44140625" customWidth="1"/>
    <col min="4" max="19" width="11.109375" customWidth="1"/>
    <col min="20" max="20" width="12.5546875" customWidth="1"/>
    <col min="21" max="24" width="11.109375" customWidth="1"/>
  </cols>
  <sheetData>
    <row r="1" spans="1:24" x14ac:dyDescent="0.3">
      <c r="A1" s="246">
        <f>A5</f>
        <v>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</row>
    <row r="2" spans="1:24" x14ac:dyDescent="0.3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</row>
    <row r="3" spans="1:24" x14ac:dyDescent="0.3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</row>
    <row r="4" spans="1:24" x14ac:dyDescent="0.3">
      <c r="A4" s="239" t="s">
        <v>59</v>
      </c>
      <c r="B4" s="239"/>
      <c r="C4" s="239"/>
    </row>
    <row r="5" spans="1:24" x14ac:dyDescent="0.3">
      <c r="A5" s="240"/>
      <c r="B5" s="240"/>
      <c r="E5">
        <f>VLOOKUP(A6,List2!B1:C10,2,0)</f>
        <v>6</v>
      </c>
    </row>
    <row r="6" spans="1:24" x14ac:dyDescent="0.3">
      <c r="A6" t="str">
        <f>'ŠKOLY-ŽÁCI'!A5</f>
        <v>Fakultní základní škola Pedagogické fakulty UK, Praha 13, Mezi Školami 2322</v>
      </c>
    </row>
    <row r="8" spans="1:24" ht="47.4" customHeight="1" x14ac:dyDescent="0.3">
      <c r="A8" s="40" t="s">
        <v>72</v>
      </c>
      <c r="C8" s="37"/>
      <c r="D8" s="247" t="s">
        <v>30</v>
      </c>
      <c r="E8" s="247"/>
      <c r="F8" s="247" t="s">
        <v>31</v>
      </c>
      <c r="G8" s="247"/>
      <c r="H8" s="247" t="s">
        <v>33</v>
      </c>
      <c r="I8" s="247"/>
      <c r="J8" s="245" t="s">
        <v>32</v>
      </c>
      <c r="K8" s="245"/>
      <c r="L8" s="247" t="s">
        <v>34</v>
      </c>
      <c r="M8" s="247"/>
      <c r="N8" s="247" t="s">
        <v>35</v>
      </c>
      <c r="O8" s="247"/>
      <c r="P8" s="247" t="s">
        <v>36</v>
      </c>
      <c r="Q8" s="247"/>
      <c r="R8" s="245" t="s">
        <v>37</v>
      </c>
      <c r="S8" s="245"/>
      <c r="T8" s="242"/>
      <c r="U8" s="245" t="s">
        <v>54</v>
      </c>
      <c r="V8" s="245"/>
      <c r="W8" s="245" t="s">
        <v>55</v>
      </c>
      <c r="X8" s="245"/>
    </row>
    <row r="9" spans="1:24" ht="57.6" x14ac:dyDescent="0.3">
      <c r="C9" s="35" t="s">
        <v>56</v>
      </c>
      <c r="D9" s="35" t="s">
        <v>38</v>
      </c>
      <c r="E9" s="35" t="s">
        <v>39</v>
      </c>
      <c r="F9" s="35" t="s">
        <v>40</v>
      </c>
      <c r="G9" s="35" t="s">
        <v>41</v>
      </c>
      <c r="H9" s="35" t="s">
        <v>42</v>
      </c>
      <c r="I9" s="35" t="s">
        <v>43</v>
      </c>
      <c r="J9" s="35" t="s">
        <v>44</v>
      </c>
      <c r="K9" s="35" t="s">
        <v>45</v>
      </c>
      <c r="L9" s="35" t="s">
        <v>46</v>
      </c>
      <c r="M9" s="35" t="s">
        <v>47</v>
      </c>
      <c r="N9" s="35" t="s">
        <v>48</v>
      </c>
      <c r="O9" s="35" t="s">
        <v>49</v>
      </c>
      <c r="P9" s="35" t="s">
        <v>50</v>
      </c>
      <c r="Q9" s="35" t="s">
        <v>51</v>
      </c>
      <c r="R9" s="35" t="s">
        <v>52</v>
      </c>
      <c r="S9" s="35" t="s">
        <v>53</v>
      </c>
      <c r="T9" s="243"/>
      <c r="U9" s="35" t="s">
        <v>52</v>
      </c>
      <c r="V9" s="35" t="s">
        <v>53</v>
      </c>
      <c r="W9" s="35" t="s">
        <v>52</v>
      </c>
      <c r="X9" s="35" t="s">
        <v>53</v>
      </c>
    </row>
    <row r="10" spans="1:24" ht="28.8" x14ac:dyDescent="0.3">
      <c r="C10" s="35" t="s">
        <v>57</v>
      </c>
      <c r="D10" s="38">
        <f>podklad_tabulky!F3</f>
        <v>2.7888708513708482</v>
      </c>
      <c r="E10" s="39">
        <f>podklad_tabulky!G3</f>
        <v>2464</v>
      </c>
      <c r="F10" s="38">
        <f>podklad_tabulky!H3</f>
        <v>2.7203951182745816</v>
      </c>
      <c r="G10" s="39">
        <f>podklad_tabulky!I3</f>
        <v>2464</v>
      </c>
      <c r="H10" s="38">
        <f>podklad_tabulky!J3</f>
        <v>2.9620535714285769</v>
      </c>
      <c r="I10" s="39">
        <f>podklad_tabulky!K3</f>
        <v>2464</v>
      </c>
      <c r="J10" s="38">
        <f>podklad_tabulky!L3</f>
        <v>2.4212662337662363</v>
      </c>
      <c r="K10" s="39">
        <f>podklad_tabulky!M3</f>
        <v>2464</v>
      </c>
      <c r="L10" s="38">
        <f>podklad_tabulky!N3</f>
        <v>2.5746753246753267</v>
      </c>
      <c r="M10" s="39">
        <f>podklad_tabulky!O3</f>
        <v>2464</v>
      </c>
      <c r="N10" s="38">
        <f>podklad_tabulky!P3</f>
        <v>2.6908820346320392</v>
      </c>
      <c r="O10" s="39">
        <f>podklad_tabulky!Q3</f>
        <v>2464</v>
      </c>
      <c r="P10" s="38">
        <f>podklad_tabulky!R3</f>
        <v>2.8668831168831157</v>
      </c>
      <c r="Q10" s="39">
        <f>podklad_tabulky!S3</f>
        <v>2464</v>
      </c>
      <c r="R10" s="38">
        <f>podklad_tabulky!T3</f>
        <v>1.9598214285714295</v>
      </c>
      <c r="S10" s="39">
        <f>podklad_tabulky!U3</f>
        <v>2464</v>
      </c>
      <c r="T10" s="243"/>
      <c r="U10" s="38">
        <f>podklad_tabulky!V3</f>
        <v>1.9301948051948041</v>
      </c>
      <c r="V10" s="39">
        <f>podklad_tabulky!W3</f>
        <v>2464</v>
      </c>
      <c r="W10" s="38">
        <f>podklad_tabulky!X3</f>
        <v>2.6941722537390378</v>
      </c>
      <c r="X10" s="39">
        <f>podklad_tabulky!Y3</f>
        <v>2464</v>
      </c>
    </row>
    <row r="11" spans="1:24" x14ac:dyDescent="0.3">
      <c r="B11" t="str">
        <f>CONCATENATE($E$5,C11)</f>
        <v>6Celá škola</v>
      </c>
      <c r="C11" s="35" t="s">
        <v>58</v>
      </c>
      <c r="D11" s="38">
        <f>VLOOKUP($B11,podklad_tabulky!$A$4:$Y$83,podklad_tabulky!F$84,0)</f>
        <v>2.778092540132199</v>
      </c>
      <c r="E11" s="39">
        <f>VLOOKUP($B11,podklad_tabulky!$A$4:$Y$83,podklad_tabulky!G$84,0)</f>
        <v>353</v>
      </c>
      <c r="F11" s="38">
        <f>VLOOKUP($B11,podklad_tabulky!$A$4:$Y$83,podklad_tabulky!H$84,0)</f>
        <v>2.7480777013354936</v>
      </c>
      <c r="G11" s="39">
        <f>VLOOKUP($B11,podklad_tabulky!$A$4:$Y$83,podklad_tabulky!I$84,0)</f>
        <v>353</v>
      </c>
      <c r="H11" s="38">
        <f>VLOOKUP($B11,podklad_tabulky!$A$4:$Y$83,podklad_tabulky!J$84,0)</f>
        <v>2.9759206798866846</v>
      </c>
      <c r="I11" s="39">
        <f>VLOOKUP($B11,podklad_tabulky!$A$4:$Y$83,podklad_tabulky!K$84,0)</f>
        <v>353</v>
      </c>
      <c r="J11" s="38">
        <f>VLOOKUP($B11,podklad_tabulky!$A$4:$Y$83,podklad_tabulky!L$84,0)</f>
        <v>2.411709159584515</v>
      </c>
      <c r="K11" s="39">
        <f>VLOOKUP($B11,podklad_tabulky!$A$4:$Y$83,podklad_tabulky!M$84,0)</f>
        <v>353</v>
      </c>
      <c r="L11" s="38">
        <f>VLOOKUP($B11,podklad_tabulky!$A$4:$Y$83,podklad_tabulky!N$84,0)</f>
        <v>2.5376770538243614</v>
      </c>
      <c r="M11" s="39">
        <f>VLOOKUP($B11,podklad_tabulky!$A$4:$Y$83,podklad_tabulky!O$84,0)</f>
        <v>353</v>
      </c>
      <c r="N11" s="38">
        <f>VLOOKUP($B11,podklad_tabulky!$A$4:$Y$83,podklad_tabulky!P$84,0)</f>
        <v>2.7294617563739401</v>
      </c>
      <c r="O11" s="39">
        <f>VLOOKUP($B11,podklad_tabulky!$A$4:$Y$83,podklad_tabulky!Q$84,0)</f>
        <v>353</v>
      </c>
      <c r="P11" s="38">
        <f>VLOOKUP($B11,podklad_tabulky!$A$4:$Y$83,podklad_tabulky!R$84,0)</f>
        <v>2.7835694050991515</v>
      </c>
      <c r="Q11" s="39">
        <f>VLOOKUP($B11,podklad_tabulky!$A$4:$Y$83,podklad_tabulky!S$84,0)</f>
        <v>353</v>
      </c>
      <c r="R11" s="38">
        <f>VLOOKUP($B11,podklad_tabulky!$A$4:$Y$83,podklad_tabulky!T$84,0)</f>
        <v>2.0580736543909377</v>
      </c>
      <c r="S11" s="39">
        <f>VLOOKUP($B11,podklad_tabulky!$A$4:$Y$83,podklad_tabulky!U$84,0)</f>
        <v>353</v>
      </c>
      <c r="T11" s="243"/>
      <c r="U11" s="38">
        <f>VLOOKUP($B11,podklad_tabulky!$A$4:$Y$83,podklad_tabulky!V$84,0)</f>
        <v>2.033994334277617</v>
      </c>
      <c r="V11" s="39">
        <f>VLOOKUP($B11,podklad_tabulky!$A$4:$Y$83,podklad_tabulky!W$84,0)</f>
        <v>353</v>
      </c>
      <c r="W11" s="38">
        <f>VLOOKUP($B11,podklad_tabulky!$A$4:$Y$83,podklad_tabulky!X$84,0)</f>
        <v>2.6148648648648654</v>
      </c>
      <c r="X11" s="39">
        <f>VLOOKUP($B11,podklad_tabulky!$A$4:$Y$83,podklad_tabulky!Y$84,0)</f>
        <v>353</v>
      </c>
    </row>
    <row r="12" spans="1:24" x14ac:dyDescent="0.3">
      <c r="B12" t="str">
        <f t="shared" ref="B12:B18" si="0">CONCATENATE($E$5,C12)</f>
        <v>6Chlapci</v>
      </c>
      <c r="C12" s="35" t="s">
        <v>71</v>
      </c>
      <c r="D12" s="38">
        <f>VLOOKUP($B12,podklad_tabulky!$A$4:$Y$83,podklad_tabulky!F$84,0)</f>
        <v>2.803724053724054</v>
      </c>
      <c r="E12" s="39">
        <f>VLOOKUP($B12,podklad_tabulky!$A$4:$Y$83,podklad_tabulky!G$84,0)</f>
        <v>182</v>
      </c>
      <c r="F12" s="38">
        <f>VLOOKUP($B12,podklad_tabulky!$A$4:$Y$83,podklad_tabulky!H$84,0)</f>
        <v>2.7512755102040836</v>
      </c>
      <c r="G12" s="39">
        <f>VLOOKUP($B12,podklad_tabulky!$A$4:$Y$83,podklad_tabulky!I$84,0)</f>
        <v>182</v>
      </c>
      <c r="H12" s="38">
        <f>VLOOKUP($B12,podklad_tabulky!$A$4:$Y$83,podklad_tabulky!J$84,0)</f>
        <v>3.0109890109890096</v>
      </c>
      <c r="I12" s="39">
        <f>VLOOKUP($B12,podklad_tabulky!$A$4:$Y$83,podklad_tabulky!K$84,0)</f>
        <v>182</v>
      </c>
      <c r="J12" s="38">
        <f>VLOOKUP($B12,podklad_tabulky!$A$4:$Y$83,podklad_tabulky!L$84,0)</f>
        <v>2.3534798534798549</v>
      </c>
      <c r="K12" s="39">
        <f>VLOOKUP($B12,podklad_tabulky!$A$4:$Y$83,podklad_tabulky!M$84,0)</f>
        <v>182</v>
      </c>
      <c r="L12" s="38">
        <f>VLOOKUP($B12,podklad_tabulky!$A$4:$Y$83,podklad_tabulky!N$84,0)</f>
        <v>2.6032967032967034</v>
      </c>
      <c r="M12" s="39">
        <f>VLOOKUP($B12,podklad_tabulky!$A$4:$Y$83,podklad_tabulky!O$84,0)</f>
        <v>182</v>
      </c>
      <c r="N12" s="38">
        <f>VLOOKUP($B12,podklad_tabulky!$A$4:$Y$83,podklad_tabulky!P$84,0)</f>
        <v>2.774725274725276</v>
      </c>
      <c r="O12" s="39">
        <f>VLOOKUP($B12,podklad_tabulky!$A$4:$Y$83,podklad_tabulky!Q$84,0)</f>
        <v>182</v>
      </c>
      <c r="P12" s="38">
        <f>VLOOKUP($B12,podklad_tabulky!$A$4:$Y$83,podklad_tabulky!R$84,0)</f>
        <v>2.9054945054945063</v>
      </c>
      <c r="Q12" s="39">
        <f>VLOOKUP($B12,podklad_tabulky!$A$4:$Y$83,podklad_tabulky!S$84,0)</f>
        <v>182</v>
      </c>
      <c r="R12" s="38">
        <f>VLOOKUP($B12,podklad_tabulky!$A$4:$Y$83,podklad_tabulky!T$84,0)</f>
        <v>2.0109890109890114</v>
      </c>
      <c r="S12" s="39">
        <f>VLOOKUP($B12,podklad_tabulky!$A$4:$Y$83,podklad_tabulky!U$84,0)</f>
        <v>182</v>
      </c>
      <c r="T12" s="243"/>
      <c r="U12" s="38">
        <f>VLOOKUP($B12,podklad_tabulky!$A$4:$Y$83,podklad_tabulky!V$84,0)</f>
        <v>1.8846153846153844</v>
      </c>
      <c r="V12" s="39">
        <f>VLOOKUP($B12,podklad_tabulky!$A$4:$Y$83,podklad_tabulky!W$84,0)</f>
        <v>182</v>
      </c>
      <c r="W12" s="38">
        <f>VLOOKUP($B12,podklad_tabulky!$A$4:$Y$83,podklad_tabulky!X$84,0)</f>
        <v>2.6346153846153846</v>
      </c>
      <c r="X12" s="39">
        <f>VLOOKUP($B12,podklad_tabulky!$A$4:$Y$83,podklad_tabulky!Y$84,0)</f>
        <v>182</v>
      </c>
    </row>
    <row r="13" spans="1:24" x14ac:dyDescent="0.3">
      <c r="B13" t="str">
        <f t="shared" si="0"/>
        <v>6Dívky</v>
      </c>
      <c r="C13" s="35" t="s">
        <v>70</v>
      </c>
      <c r="D13" s="38">
        <f>VLOOKUP($B13,podklad_tabulky!$A$4:$Y$83,podklad_tabulky!F$84,0)</f>
        <v>2.7508122157244972</v>
      </c>
      <c r="E13" s="39">
        <f>VLOOKUP($B13,podklad_tabulky!$A$4:$Y$83,podklad_tabulky!G$84,0)</f>
        <v>171</v>
      </c>
      <c r="F13" s="38">
        <f>VLOOKUP($B13,podklad_tabulky!$A$4:$Y$83,podklad_tabulky!H$84,0)</f>
        <v>2.7446741854636589</v>
      </c>
      <c r="G13" s="39">
        <f>VLOOKUP($B13,podklad_tabulky!$A$4:$Y$83,podklad_tabulky!I$84,0)</f>
        <v>171</v>
      </c>
      <c r="H13" s="38">
        <f>VLOOKUP($B13,podklad_tabulky!$A$4:$Y$83,podklad_tabulky!J$84,0)</f>
        <v>2.9385964912280702</v>
      </c>
      <c r="I13" s="39">
        <f>VLOOKUP($B13,podklad_tabulky!$A$4:$Y$83,podklad_tabulky!K$84,0)</f>
        <v>171</v>
      </c>
      <c r="J13" s="38">
        <f>VLOOKUP($B13,podklad_tabulky!$A$4:$Y$83,podklad_tabulky!L$84,0)</f>
        <v>2.4736842105263168</v>
      </c>
      <c r="K13" s="39">
        <f>VLOOKUP($B13,podklad_tabulky!$A$4:$Y$83,podklad_tabulky!M$84,0)</f>
        <v>171</v>
      </c>
      <c r="L13" s="38">
        <f>VLOOKUP($B13,podklad_tabulky!$A$4:$Y$83,podklad_tabulky!N$84,0)</f>
        <v>2.4678362573099415</v>
      </c>
      <c r="M13" s="39">
        <f>VLOOKUP($B13,podklad_tabulky!$A$4:$Y$83,podklad_tabulky!O$84,0)</f>
        <v>171</v>
      </c>
      <c r="N13" s="38">
        <f>VLOOKUP($B13,podklad_tabulky!$A$4:$Y$83,podklad_tabulky!P$84,0)</f>
        <v>2.6812865497076004</v>
      </c>
      <c r="O13" s="39">
        <f>VLOOKUP($B13,podklad_tabulky!$A$4:$Y$83,podklad_tabulky!Q$84,0)</f>
        <v>171</v>
      </c>
      <c r="P13" s="38">
        <f>VLOOKUP($B13,podklad_tabulky!$A$4:$Y$83,podklad_tabulky!R$84,0)</f>
        <v>2.6538011695906416</v>
      </c>
      <c r="Q13" s="39">
        <f>VLOOKUP($B13,podklad_tabulky!$A$4:$Y$83,podklad_tabulky!S$84,0)</f>
        <v>171</v>
      </c>
      <c r="R13" s="38">
        <f>VLOOKUP($B13,podklad_tabulky!$A$4:$Y$83,podklad_tabulky!T$84,0)</f>
        <v>2.1081871345029248</v>
      </c>
      <c r="S13" s="39">
        <f>VLOOKUP($B13,podklad_tabulky!$A$4:$Y$83,podklad_tabulky!U$84,0)</f>
        <v>171</v>
      </c>
      <c r="T13" s="243"/>
      <c r="U13" s="38">
        <f>VLOOKUP($B13,podklad_tabulky!$A$4:$Y$83,podklad_tabulky!V$84,0)</f>
        <v>2.192982456140351</v>
      </c>
      <c r="V13" s="39">
        <f>VLOOKUP($B13,podklad_tabulky!$A$4:$Y$83,podklad_tabulky!W$84,0)</f>
        <v>171</v>
      </c>
      <c r="W13" s="38">
        <f>VLOOKUP($B13,podklad_tabulky!$A$4:$Y$83,podklad_tabulky!X$84,0)</f>
        <v>2.5928571428571439</v>
      </c>
      <c r="X13" s="39">
        <f>VLOOKUP($B13,podklad_tabulky!$A$4:$Y$83,podklad_tabulky!Y$84,0)</f>
        <v>171</v>
      </c>
    </row>
    <row r="14" spans="1:24" x14ac:dyDescent="0.3">
      <c r="B14" t="str">
        <f t="shared" si="0"/>
        <v>65. ročník</v>
      </c>
      <c r="C14" s="35" t="s">
        <v>15</v>
      </c>
      <c r="D14" s="38">
        <f>VLOOKUP($B14,podklad_tabulky!$A$4:$Y$83,podklad_tabulky!F$84,0)</f>
        <v>3.0593093093093096</v>
      </c>
      <c r="E14" s="39">
        <f>VLOOKUP($B14,podklad_tabulky!$A$4:$Y$83,podklad_tabulky!G$84,0)</f>
        <v>74</v>
      </c>
      <c r="F14" s="38">
        <f>VLOOKUP($B14,podklad_tabulky!$A$4:$Y$83,podklad_tabulky!H$84,0)</f>
        <v>2.9010617760617756</v>
      </c>
      <c r="G14" s="39">
        <f>VLOOKUP($B14,podklad_tabulky!$A$4:$Y$83,podklad_tabulky!I$84,0)</f>
        <v>74</v>
      </c>
      <c r="H14" s="38">
        <f>VLOOKUP($B14,podklad_tabulky!$A$4:$Y$83,podklad_tabulky!J$84,0)</f>
        <v>3.189189189189189</v>
      </c>
      <c r="I14" s="39">
        <f>VLOOKUP($B14,podklad_tabulky!$A$4:$Y$83,podklad_tabulky!K$84,0)</f>
        <v>74</v>
      </c>
      <c r="J14" s="38">
        <f>VLOOKUP($B14,podklad_tabulky!$A$4:$Y$83,podklad_tabulky!L$84,0)</f>
        <v>2.2274774774774779</v>
      </c>
      <c r="K14" s="39">
        <f>VLOOKUP($B14,podklad_tabulky!$A$4:$Y$83,podklad_tabulky!M$84,0)</f>
        <v>74</v>
      </c>
      <c r="L14" s="38">
        <f>VLOOKUP($B14,podklad_tabulky!$A$4:$Y$83,podklad_tabulky!N$84,0)</f>
        <v>2.7648648648648644</v>
      </c>
      <c r="M14" s="39">
        <f>VLOOKUP($B14,podklad_tabulky!$A$4:$Y$83,podklad_tabulky!O$84,0)</f>
        <v>74</v>
      </c>
      <c r="N14" s="38">
        <f>VLOOKUP($B14,podklad_tabulky!$A$4:$Y$83,podklad_tabulky!P$84,0)</f>
        <v>3.1306306306306304</v>
      </c>
      <c r="O14" s="39">
        <f>VLOOKUP($B14,podklad_tabulky!$A$4:$Y$83,podklad_tabulky!Q$84,0)</f>
        <v>74</v>
      </c>
      <c r="P14" s="38">
        <f>VLOOKUP($B14,podklad_tabulky!$A$4:$Y$83,podklad_tabulky!R$84,0)</f>
        <v>2.9864864864864864</v>
      </c>
      <c r="Q14" s="39">
        <f>VLOOKUP($B14,podklad_tabulky!$A$4:$Y$83,podklad_tabulky!S$84,0)</f>
        <v>74</v>
      </c>
      <c r="R14" s="38">
        <f>VLOOKUP($B14,podklad_tabulky!$A$4:$Y$83,podklad_tabulky!T$84,0)</f>
        <v>2.118243243243243</v>
      </c>
      <c r="S14" s="39">
        <f>VLOOKUP($B14,podklad_tabulky!$A$4:$Y$83,podklad_tabulky!U$84,0)</f>
        <v>74</v>
      </c>
      <c r="T14" s="243"/>
      <c r="U14" s="38">
        <f>VLOOKUP($B14,podklad_tabulky!$A$4:$Y$83,podklad_tabulky!V$84,0)</f>
        <v>2.1081081081081088</v>
      </c>
      <c r="V14" s="39">
        <f>VLOOKUP($B14,podklad_tabulky!$A$4:$Y$83,podklad_tabulky!W$84,0)</f>
        <v>74</v>
      </c>
      <c r="W14" s="38">
        <f>VLOOKUP($B14,podklad_tabulky!$A$4:$Y$83,podklad_tabulky!X$84,0)</f>
        <v>2.737704918032787</v>
      </c>
      <c r="X14" s="39">
        <f>VLOOKUP($B14,podklad_tabulky!$A$4:$Y$83,podklad_tabulky!Y$84,0)</f>
        <v>74</v>
      </c>
    </row>
    <row r="15" spans="1:24" x14ac:dyDescent="0.3">
      <c r="B15" t="str">
        <f t="shared" si="0"/>
        <v>66.ročník</v>
      </c>
      <c r="C15" s="35" t="s">
        <v>16</v>
      </c>
      <c r="D15" s="38">
        <f>VLOOKUP($B15,podklad_tabulky!$A$4:$Y$83,podklad_tabulky!F$84,0)</f>
        <v>2.8634920634920635</v>
      </c>
      <c r="E15" s="39">
        <f>VLOOKUP($B15,podklad_tabulky!$A$4:$Y$83,podklad_tabulky!G$84,0)</f>
        <v>70</v>
      </c>
      <c r="F15" s="38">
        <f>VLOOKUP($B15,podklad_tabulky!$A$4:$Y$83,podklad_tabulky!H$84,0)</f>
        <v>2.8535714285714286</v>
      </c>
      <c r="G15" s="39">
        <f>VLOOKUP($B15,podklad_tabulky!$A$4:$Y$83,podklad_tabulky!I$84,0)</f>
        <v>70</v>
      </c>
      <c r="H15" s="38">
        <f>VLOOKUP($B15,podklad_tabulky!$A$4:$Y$83,podklad_tabulky!J$84,0)</f>
        <v>2.9857142857142853</v>
      </c>
      <c r="I15" s="39">
        <f>VLOOKUP($B15,podklad_tabulky!$A$4:$Y$83,podklad_tabulky!K$84,0)</f>
        <v>70</v>
      </c>
      <c r="J15" s="38">
        <f>VLOOKUP($B15,podklad_tabulky!$A$4:$Y$83,podklad_tabulky!L$84,0)</f>
        <v>2.352380952380952</v>
      </c>
      <c r="K15" s="39">
        <f>VLOOKUP($B15,podklad_tabulky!$A$4:$Y$83,podklad_tabulky!M$84,0)</f>
        <v>70</v>
      </c>
      <c r="L15" s="38">
        <f>VLOOKUP($B15,podklad_tabulky!$A$4:$Y$83,podklad_tabulky!N$84,0)</f>
        <v>2.6114285714285721</v>
      </c>
      <c r="M15" s="39">
        <f>VLOOKUP($B15,podklad_tabulky!$A$4:$Y$83,podklad_tabulky!O$84,0)</f>
        <v>70</v>
      </c>
      <c r="N15" s="38">
        <f>VLOOKUP($B15,podklad_tabulky!$A$4:$Y$83,podklad_tabulky!P$84,0)</f>
        <v>2.7976190476190466</v>
      </c>
      <c r="O15" s="39">
        <f>VLOOKUP($B15,podklad_tabulky!$A$4:$Y$83,podklad_tabulky!Q$84,0)</f>
        <v>70</v>
      </c>
      <c r="P15" s="38">
        <f>VLOOKUP($B15,podklad_tabulky!$A$4:$Y$83,podklad_tabulky!R$84,0)</f>
        <v>2.8114285714285718</v>
      </c>
      <c r="Q15" s="39">
        <f>VLOOKUP($B15,podklad_tabulky!$A$4:$Y$83,podklad_tabulky!S$84,0)</f>
        <v>70</v>
      </c>
      <c r="R15" s="38">
        <f>VLOOKUP($B15,podklad_tabulky!$A$4:$Y$83,podklad_tabulky!T$84,0)</f>
        <v>2.1464285714285714</v>
      </c>
      <c r="S15" s="39">
        <f>VLOOKUP($B15,podklad_tabulky!$A$4:$Y$83,podklad_tabulky!U$84,0)</f>
        <v>70</v>
      </c>
      <c r="T15" s="243"/>
      <c r="U15" s="38">
        <f>VLOOKUP($B15,podklad_tabulky!$A$4:$Y$83,podklad_tabulky!V$84,0)</f>
        <v>2.1285714285714277</v>
      </c>
      <c r="V15" s="39">
        <f>VLOOKUP($B15,podklad_tabulky!$A$4:$Y$83,podklad_tabulky!W$84,0)</f>
        <v>70</v>
      </c>
      <c r="W15" s="38">
        <f>VLOOKUP($B15,podklad_tabulky!$A$4:$Y$83,podklad_tabulky!X$84,0)</f>
        <v>2.681159420289855</v>
      </c>
      <c r="X15" s="39">
        <f>VLOOKUP($B15,podklad_tabulky!$A$4:$Y$83,podklad_tabulky!Y$84,0)</f>
        <v>70</v>
      </c>
    </row>
    <row r="16" spans="1:24" x14ac:dyDescent="0.3">
      <c r="B16" t="str">
        <f t="shared" si="0"/>
        <v>67.ročník</v>
      </c>
      <c r="C16" s="35" t="s">
        <v>17</v>
      </c>
      <c r="D16" s="38">
        <f>VLOOKUP($B16,podklad_tabulky!$A$4:$Y$83,podklad_tabulky!F$84,0)</f>
        <v>2.7305555555555538</v>
      </c>
      <c r="E16" s="39">
        <f>VLOOKUP($B16,podklad_tabulky!$A$4:$Y$83,podklad_tabulky!G$84,0)</f>
        <v>80</v>
      </c>
      <c r="F16" s="38">
        <f>VLOOKUP($B16,podklad_tabulky!$A$4:$Y$83,podklad_tabulky!H$84,0)</f>
        <v>2.7404017857142864</v>
      </c>
      <c r="G16" s="39">
        <f>VLOOKUP($B16,podklad_tabulky!$A$4:$Y$83,podklad_tabulky!I$84,0)</f>
        <v>80</v>
      </c>
      <c r="H16" s="38">
        <f>VLOOKUP($B16,podklad_tabulky!$A$4:$Y$83,podklad_tabulky!J$84,0)</f>
        <v>2.9604166666666671</v>
      </c>
      <c r="I16" s="39">
        <f>VLOOKUP($B16,podklad_tabulky!$A$4:$Y$83,podklad_tabulky!K$84,0)</f>
        <v>80</v>
      </c>
      <c r="J16" s="38">
        <f>VLOOKUP($B16,podklad_tabulky!$A$4:$Y$83,podklad_tabulky!L$84,0)</f>
        <v>2.4874999999999998</v>
      </c>
      <c r="K16" s="39">
        <f>VLOOKUP($B16,podklad_tabulky!$A$4:$Y$83,podklad_tabulky!M$84,0)</f>
        <v>80</v>
      </c>
      <c r="L16" s="38">
        <f>VLOOKUP($B16,podklad_tabulky!$A$4:$Y$83,podklad_tabulky!N$84,0)</f>
        <v>2.4399999999999986</v>
      </c>
      <c r="M16" s="39">
        <f>VLOOKUP($B16,podklad_tabulky!$A$4:$Y$83,podklad_tabulky!O$84,0)</f>
        <v>80</v>
      </c>
      <c r="N16" s="38">
        <f>VLOOKUP($B16,podklad_tabulky!$A$4:$Y$83,podklad_tabulky!P$84,0)</f>
        <v>2.6062500000000002</v>
      </c>
      <c r="O16" s="39">
        <f>VLOOKUP($B16,podklad_tabulky!$A$4:$Y$83,podklad_tabulky!Q$84,0)</f>
        <v>80</v>
      </c>
      <c r="P16" s="38">
        <f>VLOOKUP($B16,podklad_tabulky!$A$4:$Y$83,podklad_tabulky!R$84,0)</f>
        <v>2.7199999999999998</v>
      </c>
      <c r="Q16" s="39">
        <f>VLOOKUP($B16,podklad_tabulky!$A$4:$Y$83,podklad_tabulky!S$84,0)</f>
        <v>80</v>
      </c>
      <c r="R16" s="38">
        <f>VLOOKUP($B16,podklad_tabulky!$A$4:$Y$83,podklad_tabulky!T$84,0)</f>
        <v>1.9781249999999999</v>
      </c>
      <c r="S16" s="39">
        <f>VLOOKUP($B16,podklad_tabulky!$A$4:$Y$83,podklad_tabulky!U$84,0)</f>
        <v>80</v>
      </c>
      <c r="T16" s="243"/>
      <c r="U16" s="38">
        <f>VLOOKUP($B16,podklad_tabulky!$A$4:$Y$83,podklad_tabulky!V$84,0)</f>
        <v>1.85</v>
      </c>
      <c r="V16" s="39">
        <f>VLOOKUP($B16,podklad_tabulky!$A$4:$Y$83,podklad_tabulky!W$84,0)</f>
        <v>80</v>
      </c>
      <c r="W16" s="38">
        <f>VLOOKUP($B16,podklad_tabulky!$A$4:$Y$83,podklad_tabulky!X$84,0)</f>
        <v>2.3066666666666666</v>
      </c>
      <c r="X16" s="39">
        <f>VLOOKUP($B16,podklad_tabulky!$A$4:$Y$83,podklad_tabulky!Y$84,0)</f>
        <v>80</v>
      </c>
    </row>
    <row r="17" spans="1:24" x14ac:dyDescent="0.3">
      <c r="B17" t="str">
        <f t="shared" si="0"/>
        <v>68.ročník</v>
      </c>
      <c r="C17" s="35" t="s">
        <v>18</v>
      </c>
      <c r="D17" s="38">
        <f>VLOOKUP($B17,podklad_tabulky!$A$4:$Y$83,podklad_tabulky!F$84,0)</f>
        <v>2.6038251366120218</v>
      </c>
      <c r="E17" s="39">
        <f>VLOOKUP($B17,podklad_tabulky!$A$4:$Y$83,podklad_tabulky!G$84,0)</f>
        <v>61</v>
      </c>
      <c r="F17" s="38">
        <f>VLOOKUP($B17,podklad_tabulky!$A$4:$Y$83,podklad_tabulky!H$84,0)</f>
        <v>2.6264637002341931</v>
      </c>
      <c r="G17" s="39">
        <f>VLOOKUP($B17,podklad_tabulky!$A$4:$Y$83,podklad_tabulky!I$84,0)</f>
        <v>61</v>
      </c>
      <c r="H17" s="38">
        <f>VLOOKUP($B17,podklad_tabulky!$A$4:$Y$83,podklad_tabulky!J$84,0)</f>
        <v>2.8715846994535514</v>
      </c>
      <c r="I17" s="39">
        <f>VLOOKUP($B17,podklad_tabulky!$A$4:$Y$83,podklad_tabulky!K$84,0)</f>
        <v>61</v>
      </c>
      <c r="J17" s="38">
        <f>VLOOKUP($B17,podklad_tabulky!$A$4:$Y$83,podklad_tabulky!L$84,0)</f>
        <v>2.5956284153005464</v>
      </c>
      <c r="K17" s="39">
        <f>VLOOKUP($B17,podklad_tabulky!$A$4:$Y$83,podklad_tabulky!M$84,0)</f>
        <v>61</v>
      </c>
      <c r="L17" s="38">
        <f>VLOOKUP($B17,podklad_tabulky!$A$4:$Y$83,podklad_tabulky!N$84,0)</f>
        <v>2.5934426229508194</v>
      </c>
      <c r="M17" s="39">
        <f>VLOOKUP($B17,podklad_tabulky!$A$4:$Y$83,podklad_tabulky!O$84,0)</f>
        <v>61</v>
      </c>
      <c r="N17" s="38">
        <f>VLOOKUP($B17,podklad_tabulky!$A$4:$Y$83,podklad_tabulky!P$84,0)</f>
        <v>2.4836065573770485</v>
      </c>
      <c r="O17" s="39">
        <f>VLOOKUP($B17,podklad_tabulky!$A$4:$Y$83,podklad_tabulky!Q$84,0)</f>
        <v>61</v>
      </c>
      <c r="P17" s="38">
        <f>VLOOKUP($B17,podklad_tabulky!$A$4:$Y$83,podklad_tabulky!R$84,0)</f>
        <v>2.8196721311475406</v>
      </c>
      <c r="Q17" s="39">
        <f>VLOOKUP($B17,podklad_tabulky!$A$4:$Y$83,podklad_tabulky!S$84,0)</f>
        <v>61</v>
      </c>
      <c r="R17" s="38">
        <f>VLOOKUP($B17,podklad_tabulky!$A$4:$Y$83,podklad_tabulky!T$84,0)</f>
        <v>1.987704918032787</v>
      </c>
      <c r="S17" s="39">
        <f>VLOOKUP($B17,podklad_tabulky!$A$4:$Y$83,podklad_tabulky!U$84,0)</f>
        <v>61</v>
      </c>
      <c r="T17" s="243"/>
      <c r="U17" s="38">
        <f>VLOOKUP($B17,podklad_tabulky!$A$4:$Y$83,podklad_tabulky!V$84,0)</f>
        <v>2.0983606557377046</v>
      </c>
      <c r="V17" s="39">
        <f>VLOOKUP($B17,podklad_tabulky!$A$4:$Y$83,podklad_tabulky!W$84,0)</f>
        <v>61</v>
      </c>
      <c r="W17" s="38">
        <f>VLOOKUP($B17,podklad_tabulky!$A$4:$Y$83,podklad_tabulky!X$84,0)</f>
        <v>2.7352941176470593</v>
      </c>
      <c r="X17" s="39">
        <f>VLOOKUP($B17,podklad_tabulky!$A$4:$Y$83,podklad_tabulky!Y$84,0)</f>
        <v>61</v>
      </c>
    </row>
    <row r="18" spans="1:24" x14ac:dyDescent="0.3">
      <c r="B18" t="str">
        <f t="shared" si="0"/>
        <v>69.ročník</v>
      </c>
      <c r="C18" s="35" t="s">
        <v>19</v>
      </c>
      <c r="D18" s="38">
        <f>VLOOKUP($B18,podklad_tabulky!$A$4:$Y$83,podklad_tabulky!F$84,0)</f>
        <v>2.5964052287581696</v>
      </c>
      <c r="E18" s="39">
        <f>VLOOKUP($B18,podklad_tabulky!$A$4:$Y$83,podklad_tabulky!G$84,0)</f>
        <v>68</v>
      </c>
      <c r="F18" s="38">
        <f>VLOOKUP($B18,podklad_tabulky!$A$4:$Y$83,podklad_tabulky!H$84,0)</f>
        <v>2.5911239495798322</v>
      </c>
      <c r="G18" s="39">
        <f>VLOOKUP($B18,podklad_tabulky!$A$4:$Y$83,podklad_tabulky!I$84,0)</f>
        <v>68</v>
      </c>
      <c r="H18" s="38">
        <f>VLOOKUP($B18,podklad_tabulky!$A$4:$Y$83,podklad_tabulky!J$84,0)</f>
        <v>2.8455882352941186</v>
      </c>
      <c r="I18" s="39">
        <f>VLOOKUP($B18,podklad_tabulky!$A$4:$Y$83,podklad_tabulky!K$84,0)</f>
        <v>68</v>
      </c>
      <c r="J18" s="38">
        <f>VLOOKUP($B18,podklad_tabulky!$A$4:$Y$83,podklad_tabulky!L$84,0)</f>
        <v>2.4191176470588229</v>
      </c>
      <c r="K18" s="39">
        <f>VLOOKUP($B18,podklad_tabulky!$A$4:$Y$83,podklad_tabulky!M$84,0)</f>
        <v>68</v>
      </c>
      <c r="L18" s="38">
        <f>VLOOKUP($B18,podklad_tabulky!$A$4:$Y$83,podklad_tabulky!N$84,0)</f>
        <v>2.2794117647058831</v>
      </c>
      <c r="M18" s="39">
        <f>VLOOKUP($B18,podklad_tabulky!$A$4:$Y$83,podklad_tabulky!O$84,0)</f>
        <v>68</v>
      </c>
      <c r="N18" s="38">
        <f>VLOOKUP($B18,podklad_tabulky!$A$4:$Y$83,podklad_tabulky!P$84,0)</f>
        <v>2.5882352941176463</v>
      </c>
      <c r="O18" s="39">
        <f>VLOOKUP($B18,podklad_tabulky!$A$4:$Y$83,podklad_tabulky!Q$84,0)</f>
        <v>68</v>
      </c>
      <c r="P18" s="38">
        <f>VLOOKUP($B18,podklad_tabulky!$A$4:$Y$83,podklad_tabulky!R$84,0)</f>
        <v>2.5764705882352934</v>
      </c>
      <c r="Q18" s="39">
        <f>VLOOKUP($B18,podklad_tabulky!$A$4:$Y$83,podklad_tabulky!S$84,0)</f>
        <v>68</v>
      </c>
      <c r="R18" s="38">
        <f>VLOOKUP($B18,podklad_tabulky!$A$4:$Y$83,podklad_tabulky!T$84,0)</f>
        <v>2.0588235294117663</v>
      </c>
      <c r="S18" s="39">
        <f>VLOOKUP($B18,podklad_tabulky!$A$4:$Y$83,podklad_tabulky!U$84,0)</f>
        <v>68</v>
      </c>
      <c r="T18" s="244"/>
      <c r="U18" s="38">
        <f>VLOOKUP($B18,podklad_tabulky!$A$4:$Y$83,podklad_tabulky!V$84,0)</f>
        <v>2.0147058823529425</v>
      </c>
      <c r="V18" s="39">
        <f>VLOOKUP($B18,podklad_tabulky!$A$4:$Y$83,podklad_tabulky!W$84,0)</f>
        <v>68</v>
      </c>
      <c r="W18" s="38">
        <f>VLOOKUP($B18,podklad_tabulky!$A$4:$Y$83,podklad_tabulky!X$84,0)</f>
        <v>2.736842105263158</v>
      </c>
      <c r="X18" s="39">
        <f>VLOOKUP($B18,podklad_tabulky!$A$4:$Y$83,podklad_tabulky!Y$84,0)</f>
        <v>68</v>
      </c>
    </row>
    <row r="21" spans="1:24" x14ac:dyDescent="0.3">
      <c r="A21" s="239" t="s">
        <v>59</v>
      </c>
      <c r="B21" s="239"/>
      <c r="C21" s="239"/>
    </row>
    <row r="22" spans="1:24" x14ac:dyDescent="0.3">
      <c r="A22" s="240"/>
      <c r="B22" s="240"/>
      <c r="E22">
        <f>VLOOKUP(A23,List2!$B$1:$C$10,2,0)</f>
        <v>3</v>
      </c>
    </row>
    <row r="23" spans="1:24" x14ac:dyDescent="0.3">
      <c r="A23" t="str">
        <f>'ŠKOLY - RODIČE'!A5</f>
        <v>Fakultní základní škola Pedagogické fakulty UK, Praha 13, Trávníčkova 1744</v>
      </c>
    </row>
    <row r="24" spans="1:24" ht="72" x14ac:dyDescent="0.3">
      <c r="C24" s="43" t="s">
        <v>73</v>
      </c>
      <c r="D24" s="241" t="s">
        <v>30</v>
      </c>
      <c r="E24" s="241"/>
      <c r="F24" s="241" t="s">
        <v>31</v>
      </c>
      <c r="G24" s="241"/>
      <c r="H24" s="241" t="s">
        <v>74</v>
      </c>
      <c r="I24" s="241"/>
      <c r="J24" s="236" t="s">
        <v>32</v>
      </c>
      <c r="K24" s="236"/>
      <c r="L24" s="241" t="s">
        <v>34</v>
      </c>
      <c r="M24" s="241"/>
      <c r="N24" s="241" t="s">
        <v>36</v>
      </c>
      <c r="O24" s="241"/>
      <c r="P24" s="236" t="s">
        <v>37</v>
      </c>
      <c r="Q24" s="236"/>
      <c r="U24" s="236" t="s">
        <v>54</v>
      </c>
      <c r="V24" s="236"/>
      <c r="W24" s="236" t="s">
        <v>55</v>
      </c>
      <c r="X24" s="236"/>
    </row>
    <row r="25" spans="1:24" ht="43.2" x14ac:dyDescent="0.3">
      <c r="C25" s="35" t="s">
        <v>56</v>
      </c>
      <c r="D25" s="45" t="s">
        <v>38</v>
      </c>
      <c r="E25" s="45" t="s">
        <v>39</v>
      </c>
      <c r="F25" s="45" t="s">
        <v>38</v>
      </c>
      <c r="G25" s="45" t="s">
        <v>39</v>
      </c>
      <c r="H25" s="45" t="s">
        <v>38</v>
      </c>
      <c r="I25" s="45" t="s">
        <v>39</v>
      </c>
      <c r="J25" s="45" t="s">
        <v>38</v>
      </c>
      <c r="K25" s="45" t="s">
        <v>39</v>
      </c>
      <c r="L25" s="45" t="s">
        <v>38</v>
      </c>
      <c r="M25" s="45" t="s">
        <v>39</v>
      </c>
      <c r="N25" s="45" t="s">
        <v>38</v>
      </c>
      <c r="O25" s="45" t="s">
        <v>39</v>
      </c>
      <c r="P25" s="45" t="s">
        <v>38</v>
      </c>
      <c r="Q25" s="45" t="s">
        <v>39</v>
      </c>
      <c r="U25" s="45" t="s">
        <v>38</v>
      </c>
      <c r="V25" s="45" t="s">
        <v>39</v>
      </c>
      <c r="W25" s="45" t="s">
        <v>38</v>
      </c>
      <c r="X25" s="45" t="s">
        <v>39</v>
      </c>
    </row>
    <row r="26" spans="1:24" ht="28.8" x14ac:dyDescent="0.3">
      <c r="C26" s="42" t="s">
        <v>57</v>
      </c>
      <c r="D26" s="46">
        <f>podklad_tabulky!F176</f>
        <v>3.200242130750607</v>
      </c>
      <c r="E26" s="46">
        <f>podklad_tabulky!G89</f>
        <v>1007</v>
      </c>
      <c r="F26" s="46">
        <f>podklad_tabulky!H89</f>
        <v>2.9271085050935777</v>
      </c>
      <c r="G26" s="46">
        <f>podklad_tabulky!I89</f>
        <v>1007</v>
      </c>
      <c r="H26" s="46">
        <f>podklad_tabulky!J89</f>
        <v>3.0303420546441484</v>
      </c>
      <c r="I26" s="46">
        <f>podklad_tabulky!K89</f>
        <v>1007</v>
      </c>
      <c r="J26" s="46">
        <f>podklad_tabulky!L89</f>
        <v>2.1989645958583828</v>
      </c>
      <c r="K26" s="46">
        <f>podklad_tabulky!M89</f>
        <v>1007</v>
      </c>
      <c r="L26" s="46">
        <f>podklad_tabulky!N89</f>
        <v>2.5160827494160829</v>
      </c>
      <c r="M26" s="46">
        <f>podklad_tabulky!O89</f>
        <v>1007</v>
      </c>
      <c r="N26" s="46">
        <f>podklad_tabulky!P89</f>
        <v>2.9843323343323345</v>
      </c>
      <c r="O26" s="46">
        <f>podklad_tabulky!Q89</f>
        <v>1007</v>
      </c>
      <c r="P26" s="46">
        <f>podklad_tabulky!R89</f>
        <v>2.478006872852236</v>
      </c>
      <c r="Q26" s="46">
        <f>podklad_tabulky!S89</f>
        <v>1007</v>
      </c>
      <c r="U26" s="46">
        <f>podklad_tabulky!T89</f>
        <v>1.9835526315789467</v>
      </c>
      <c r="V26" s="46">
        <f>podklad_tabulky!U89</f>
        <v>1007</v>
      </c>
      <c r="W26" s="46">
        <f>podklad_tabulky!V89</f>
        <v>2.6814268142681383</v>
      </c>
      <c r="X26" s="46">
        <f>podklad_tabulky!W89</f>
        <v>1007</v>
      </c>
    </row>
    <row r="27" spans="1:24" x14ac:dyDescent="0.3">
      <c r="B27" t="str">
        <f t="shared" ref="B27:B34" si="1">CONCATENATE($E$22,C27)</f>
        <v>3Celá škola</v>
      </c>
      <c r="C27" s="44" t="s">
        <v>58</v>
      </c>
      <c r="D27" s="47">
        <f>VLOOKUP($B27,podklad_tabulky!$A$90:$Y$169,podklad_tabulky!F$84,0)</f>
        <v>2.8347037101433714</v>
      </c>
      <c r="E27" s="47">
        <f>VLOOKUP($B27,podklad_tabulky!$A$90:$Y$169,podklad_tabulky!G$84,0)</f>
        <v>97</v>
      </c>
      <c r="F27" s="47">
        <f>VLOOKUP($B27,podklad_tabulky!$A$90:$Y$169,podklad_tabulky!H$84,0)</f>
        <v>2.830093274423171</v>
      </c>
      <c r="G27" s="47">
        <f>VLOOKUP($B27,podklad_tabulky!$A$90:$Y$169,podklad_tabulky!I$84,0)</f>
        <v>97</v>
      </c>
      <c r="H27" s="47">
        <f>VLOOKUP($B27,podklad_tabulky!$A$90:$Y$169,podklad_tabulky!J$84,0)</f>
        <v>2.9038194909328925</v>
      </c>
      <c r="I27" s="47">
        <f>VLOOKUP($B27,podklad_tabulky!$A$90:$Y$169,podklad_tabulky!K$84,0)</f>
        <v>97</v>
      </c>
      <c r="J27" s="47">
        <f>VLOOKUP($B27,podklad_tabulky!$A$90:$Y$169,podklad_tabulky!L$84,0)</f>
        <v>2.3680701754385964</v>
      </c>
      <c r="K27" s="47">
        <f>VLOOKUP($B27,podklad_tabulky!$A$90:$Y$169,podklad_tabulky!M$84,0)</f>
        <v>97</v>
      </c>
      <c r="L27" s="47">
        <f>VLOOKUP($B27,podklad_tabulky!$A$90:$Y$169,podklad_tabulky!N$84,0)</f>
        <v>2.4284210526315788</v>
      </c>
      <c r="M27" s="47">
        <f>VLOOKUP($B27,podklad_tabulky!$A$90:$Y$169,podklad_tabulky!O$84,0)</f>
        <v>97</v>
      </c>
      <c r="N27" s="47">
        <f>VLOOKUP($B27,podklad_tabulky!$A$90:$Y$169,podklad_tabulky!P$84,0)</f>
        <v>3.0000000000000009</v>
      </c>
      <c r="O27" s="47">
        <f>VLOOKUP($B27,podklad_tabulky!$A$90:$Y$169,podklad_tabulky!Q$84,0)</f>
        <v>97</v>
      </c>
      <c r="P27" s="47">
        <f>VLOOKUP($B27,podklad_tabulky!$A$90:$Y$169,podklad_tabulky!R$84,0)</f>
        <v>2.4680851063829783</v>
      </c>
      <c r="Q27" s="47">
        <f>VLOOKUP($B27,podklad_tabulky!$A$90:$Y$169,podklad_tabulky!S$84,0)</f>
        <v>97</v>
      </c>
      <c r="U27" s="47">
        <f>VLOOKUP($B27,podklad_tabulky!$A$90:$Y$169,podklad_tabulky!T$84,0)</f>
        <v>2.2068965517241375</v>
      </c>
      <c r="V27" s="47">
        <f>VLOOKUP($B27,podklad_tabulky!$A$90:$Y$169,podklad_tabulky!U$84,0)</f>
        <v>97</v>
      </c>
      <c r="W27" s="47">
        <f>VLOOKUP($B27,podklad_tabulky!$A$90:$Y$169,podklad_tabulky!V$84,0)</f>
        <v>2.5952380952380949</v>
      </c>
      <c r="X27" s="47">
        <f>VLOOKUP($B27,podklad_tabulky!$A$90:$Y$169,podklad_tabulky!W$84,0)</f>
        <v>97</v>
      </c>
    </row>
    <row r="28" spans="1:24" x14ac:dyDescent="0.3">
      <c r="B28" t="str">
        <f t="shared" si="1"/>
        <v>3Otec</v>
      </c>
      <c r="C28" s="35" t="s">
        <v>75</v>
      </c>
      <c r="D28" s="47">
        <f>VLOOKUP($B28,podklad_tabulky!$A$90:$Y$169,podklad_tabulky!F$84,0)</f>
        <v>2.9075369200934813</v>
      </c>
      <c r="E28" s="47">
        <f>VLOOKUP($B28,podklad_tabulky!$A$90:$Y$169,podklad_tabulky!G$84,0)</f>
        <v>13</v>
      </c>
      <c r="F28" s="47">
        <f>VLOOKUP($B28,podklad_tabulky!$A$90:$Y$169,podklad_tabulky!H$84,0)</f>
        <v>2.9809523809523815</v>
      </c>
      <c r="G28" s="47">
        <f>VLOOKUP($B28,podklad_tabulky!$A$90:$Y$169,podklad_tabulky!I$84,0)</f>
        <v>13</v>
      </c>
      <c r="H28" s="47">
        <f>VLOOKUP($B28,podklad_tabulky!$A$90:$Y$169,podklad_tabulky!J$84,0)</f>
        <v>2.9543206793206793</v>
      </c>
      <c r="I28" s="47">
        <f>VLOOKUP($B28,podklad_tabulky!$A$90:$Y$169,podklad_tabulky!K$84,0)</f>
        <v>13</v>
      </c>
      <c r="J28" s="47">
        <f>VLOOKUP($B28,podklad_tabulky!$A$90:$Y$169,podklad_tabulky!L$84,0)</f>
        <v>2.4652777777777777</v>
      </c>
      <c r="K28" s="47">
        <f>VLOOKUP($B28,podklad_tabulky!$A$90:$Y$169,podklad_tabulky!M$84,0)</f>
        <v>13</v>
      </c>
      <c r="L28" s="47">
        <f>VLOOKUP($B28,podklad_tabulky!$A$90:$Y$169,podklad_tabulky!N$84,0)</f>
        <v>2.5402777777777779</v>
      </c>
      <c r="M28" s="47">
        <f>VLOOKUP($B28,podklad_tabulky!$A$90:$Y$169,podklad_tabulky!O$84,0)</f>
        <v>13</v>
      </c>
      <c r="N28" s="47">
        <f>VLOOKUP($B28,podklad_tabulky!$A$90:$Y$169,podklad_tabulky!P$84,0)</f>
        <v>3.1384615384615384</v>
      </c>
      <c r="O28" s="47">
        <f>VLOOKUP($B28,podklad_tabulky!$A$90:$Y$169,podklad_tabulky!Q$84,0)</f>
        <v>13</v>
      </c>
      <c r="P28" s="47">
        <f>VLOOKUP($B28,podklad_tabulky!$A$90:$Y$169,podklad_tabulky!R$84,0)</f>
        <v>2.6597222222222223</v>
      </c>
      <c r="Q28" s="47">
        <f>VLOOKUP($B28,podklad_tabulky!$A$90:$Y$169,podklad_tabulky!S$84,0)</f>
        <v>13</v>
      </c>
      <c r="U28" s="47">
        <f>VLOOKUP($B28,podklad_tabulky!$A$90:$Y$169,podklad_tabulky!T$84,0)</f>
        <v>2</v>
      </c>
      <c r="V28" s="47">
        <f>VLOOKUP($B28,podklad_tabulky!$A$90:$Y$169,podklad_tabulky!U$84,0)</f>
        <v>13</v>
      </c>
      <c r="W28" s="47">
        <f>VLOOKUP($B28,podklad_tabulky!$A$90:$Y$169,podklad_tabulky!V$84,0)</f>
        <v>2.6153846153846154</v>
      </c>
      <c r="X28" s="47">
        <f>VLOOKUP($B28,podklad_tabulky!$A$90:$Y$169,podklad_tabulky!W$84,0)</f>
        <v>13</v>
      </c>
    </row>
    <row r="29" spans="1:24" x14ac:dyDescent="0.3">
      <c r="B29" t="str">
        <f t="shared" si="1"/>
        <v>3Matka</v>
      </c>
      <c r="C29" s="35" t="s">
        <v>76</v>
      </c>
      <c r="D29" s="47">
        <f>VLOOKUP($B29,podklad_tabulky!$A$90:$Y$169,podklad_tabulky!F$84,0)</f>
        <v>2.8342133553508475</v>
      </c>
      <c r="E29" s="47">
        <f>VLOOKUP($B29,podklad_tabulky!$A$90:$Y$169,podklad_tabulky!G$84,0)</f>
        <v>83</v>
      </c>
      <c r="F29" s="47">
        <f>VLOOKUP($B29,podklad_tabulky!$A$90:$Y$169,podklad_tabulky!H$84,0)</f>
        <v>2.8140562248995984</v>
      </c>
      <c r="G29" s="47">
        <f>VLOOKUP($B29,podklad_tabulky!$A$90:$Y$169,podklad_tabulky!I$84,0)</f>
        <v>83</v>
      </c>
      <c r="H29" s="47">
        <f>VLOOKUP($B29,podklad_tabulky!$A$90:$Y$169,podklad_tabulky!J$84,0)</f>
        <v>2.9041216815313216</v>
      </c>
      <c r="I29" s="47">
        <f>VLOOKUP($B29,podklad_tabulky!$A$90:$Y$169,podklad_tabulky!K$84,0)</f>
        <v>83</v>
      </c>
      <c r="J29" s="47">
        <f>VLOOKUP($B29,podklad_tabulky!$A$90:$Y$169,podklad_tabulky!L$84,0)</f>
        <v>2.3400406504065043</v>
      </c>
      <c r="K29" s="47">
        <f>VLOOKUP($B29,podklad_tabulky!$A$90:$Y$169,podklad_tabulky!M$84,0)</f>
        <v>83</v>
      </c>
      <c r="L29" s="47">
        <f>VLOOKUP($B29,podklad_tabulky!$A$90:$Y$169,podklad_tabulky!N$84,0)</f>
        <v>2.4197154471544717</v>
      </c>
      <c r="M29" s="47">
        <f>VLOOKUP($B29,podklad_tabulky!$A$90:$Y$169,podklad_tabulky!O$84,0)</f>
        <v>83</v>
      </c>
      <c r="N29" s="47">
        <f>VLOOKUP($B29,podklad_tabulky!$A$90:$Y$169,podklad_tabulky!P$84,0)</f>
        <v>2.9804878048780492</v>
      </c>
      <c r="O29" s="47">
        <f>VLOOKUP($B29,podklad_tabulky!$A$90:$Y$169,podklad_tabulky!Q$84,0)</f>
        <v>83</v>
      </c>
      <c r="P29" s="47">
        <f>VLOOKUP($B29,podklad_tabulky!$A$90:$Y$169,podklad_tabulky!R$84,0)</f>
        <v>2.4423868312757202</v>
      </c>
      <c r="Q29" s="47">
        <f>VLOOKUP($B29,podklad_tabulky!$A$90:$Y$169,podklad_tabulky!S$84,0)</f>
        <v>83</v>
      </c>
      <c r="U29" s="47">
        <f>VLOOKUP($B29,podklad_tabulky!$A$90:$Y$169,podklad_tabulky!T$84,0)</f>
        <v>2.2368421052631584</v>
      </c>
      <c r="V29" s="47">
        <f>VLOOKUP($B29,podklad_tabulky!$A$90:$Y$169,podklad_tabulky!U$84,0)</f>
        <v>83</v>
      </c>
      <c r="W29" s="47">
        <f>VLOOKUP($B29,podklad_tabulky!$A$90:$Y$169,podklad_tabulky!V$84,0)</f>
        <v>2.6</v>
      </c>
      <c r="X29" s="47">
        <f>VLOOKUP($B29,podklad_tabulky!$A$90:$Y$169,podklad_tabulky!W$84,0)</f>
        <v>83</v>
      </c>
    </row>
    <row r="30" spans="1:24" x14ac:dyDescent="0.3">
      <c r="B30" t="str">
        <f t="shared" si="1"/>
        <v>35. ročník</v>
      </c>
      <c r="C30" s="35" t="s">
        <v>15</v>
      </c>
      <c r="D30" s="47">
        <f>VLOOKUP($B30,podklad_tabulky!$A$90:$Y$169,podklad_tabulky!F$84,0)</f>
        <v>2.8251475506590595</v>
      </c>
      <c r="E30" s="47">
        <f>VLOOKUP($B30,podklad_tabulky!$A$90:$Y$169,podklad_tabulky!G$84,0)</f>
        <v>23</v>
      </c>
      <c r="F30" s="47">
        <f>VLOOKUP($B30,podklad_tabulky!$A$90:$Y$169,podklad_tabulky!H$84,0)</f>
        <v>2.9738612836438927</v>
      </c>
      <c r="G30" s="47">
        <f>VLOOKUP($B30,podklad_tabulky!$A$90:$Y$169,podklad_tabulky!I$84,0)</f>
        <v>23</v>
      </c>
      <c r="H30" s="47">
        <f>VLOOKUP($B30,podklad_tabulky!$A$90:$Y$169,podklad_tabulky!J$84,0)</f>
        <v>2.8132207164815863</v>
      </c>
      <c r="I30" s="47">
        <f>VLOOKUP($B30,podklad_tabulky!$A$90:$Y$169,podklad_tabulky!K$84,0)</f>
        <v>23</v>
      </c>
      <c r="J30" s="47">
        <f>VLOOKUP($B30,podklad_tabulky!$A$90:$Y$169,podklad_tabulky!L$84,0)</f>
        <v>2.4000000000000004</v>
      </c>
      <c r="K30" s="47">
        <f>VLOOKUP($B30,podklad_tabulky!$A$90:$Y$169,podklad_tabulky!M$84,0)</f>
        <v>23</v>
      </c>
      <c r="L30" s="47">
        <f>VLOOKUP($B30,podklad_tabulky!$A$90:$Y$169,podklad_tabulky!N$84,0)</f>
        <v>2.5282608695652176</v>
      </c>
      <c r="M30" s="47">
        <f>VLOOKUP($B30,podklad_tabulky!$A$90:$Y$169,podklad_tabulky!O$84,0)</f>
        <v>23</v>
      </c>
      <c r="N30" s="47">
        <f>VLOOKUP($B30,podklad_tabulky!$A$90:$Y$169,podklad_tabulky!P$84,0)</f>
        <v>2.9978260869565219</v>
      </c>
      <c r="O30" s="47">
        <f>VLOOKUP($B30,podklad_tabulky!$A$90:$Y$169,podklad_tabulky!Q$84,0)</f>
        <v>23</v>
      </c>
      <c r="P30" s="47">
        <f>VLOOKUP($B30,podklad_tabulky!$A$90:$Y$169,podklad_tabulky!R$84,0)</f>
        <v>2.560606060606061</v>
      </c>
      <c r="Q30" s="47">
        <f>VLOOKUP($B30,podklad_tabulky!$A$90:$Y$169,podklad_tabulky!S$84,0)</f>
        <v>23</v>
      </c>
      <c r="U30" s="47">
        <f>VLOOKUP($B30,podklad_tabulky!$A$90:$Y$169,podklad_tabulky!T$84,0)</f>
        <v>2.4285714285714279</v>
      </c>
      <c r="V30" s="47">
        <f>VLOOKUP($B30,podklad_tabulky!$A$90:$Y$169,podklad_tabulky!U$84,0)</f>
        <v>23</v>
      </c>
      <c r="W30" s="47">
        <f>VLOOKUP($B30,podklad_tabulky!$A$90:$Y$169,podklad_tabulky!V$84,0)</f>
        <v>2.7619047619047623</v>
      </c>
      <c r="X30" s="47">
        <f>VLOOKUP($B30,podklad_tabulky!$A$90:$Y$169,podklad_tabulky!W$84,0)</f>
        <v>23</v>
      </c>
    </row>
    <row r="31" spans="1:24" x14ac:dyDescent="0.3">
      <c r="B31" t="str">
        <f t="shared" si="1"/>
        <v>36.ročník</v>
      </c>
      <c r="C31" s="35" t="s">
        <v>16</v>
      </c>
      <c r="D31" s="47">
        <f>VLOOKUP($B31,podklad_tabulky!$A$90:$Y$169,podklad_tabulky!F$84,0)</f>
        <v>2.8106341824479077</v>
      </c>
      <c r="E31" s="47">
        <f>VLOOKUP($B31,podklad_tabulky!$A$90:$Y$169,podklad_tabulky!G$84,0)</f>
        <v>27</v>
      </c>
      <c r="F31" s="47">
        <f>VLOOKUP($B31,podklad_tabulky!$A$90:$Y$169,podklad_tabulky!H$84,0)</f>
        <v>2.7864638447971783</v>
      </c>
      <c r="G31" s="47">
        <f>VLOOKUP($B31,podklad_tabulky!$A$90:$Y$169,podklad_tabulky!I$84,0)</f>
        <v>27</v>
      </c>
      <c r="H31" s="47">
        <f>VLOOKUP($B31,podklad_tabulky!$A$90:$Y$169,podklad_tabulky!J$84,0)</f>
        <v>2.8704091176313402</v>
      </c>
      <c r="I31" s="47">
        <f>VLOOKUP($B31,podklad_tabulky!$A$90:$Y$169,podklad_tabulky!K$84,0)</f>
        <v>27</v>
      </c>
      <c r="J31" s="47">
        <f>VLOOKUP($B31,podklad_tabulky!$A$90:$Y$169,podklad_tabulky!L$84,0)</f>
        <v>2.393827160493827</v>
      </c>
      <c r="K31" s="47">
        <f>VLOOKUP($B31,podklad_tabulky!$A$90:$Y$169,podklad_tabulky!M$84,0)</f>
        <v>27</v>
      </c>
      <c r="L31" s="47">
        <f>VLOOKUP($B31,podklad_tabulky!$A$90:$Y$169,podklad_tabulky!N$84,0)</f>
        <v>2.2679012345679017</v>
      </c>
      <c r="M31" s="47">
        <f>VLOOKUP($B31,podklad_tabulky!$A$90:$Y$169,podklad_tabulky!O$84,0)</f>
        <v>27</v>
      </c>
      <c r="N31" s="47">
        <f>VLOOKUP($B31,podklad_tabulky!$A$90:$Y$169,podklad_tabulky!P$84,0)</f>
        <v>2.9685897435897433</v>
      </c>
      <c r="O31" s="47">
        <f>VLOOKUP($B31,podklad_tabulky!$A$90:$Y$169,podklad_tabulky!Q$84,0)</f>
        <v>27</v>
      </c>
      <c r="P31" s="47">
        <f>VLOOKUP($B31,podklad_tabulky!$A$90:$Y$169,podklad_tabulky!R$84,0)</f>
        <v>2.5308641975308648</v>
      </c>
      <c r="Q31" s="47">
        <f>VLOOKUP($B31,podklad_tabulky!$A$90:$Y$169,podklad_tabulky!S$84,0)</f>
        <v>27</v>
      </c>
      <c r="U31" s="47">
        <f>VLOOKUP($B31,podklad_tabulky!$A$90:$Y$169,podklad_tabulky!T$84,0)</f>
        <v>2.4799999999999995</v>
      </c>
      <c r="V31" s="47">
        <f>VLOOKUP($B31,podklad_tabulky!$A$90:$Y$169,podklad_tabulky!U$84,0)</f>
        <v>27</v>
      </c>
      <c r="W31" s="47">
        <f>VLOOKUP($B31,podklad_tabulky!$A$90:$Y$169,podklad_tabulky!V$84,0)</f>
        <v>2.727272727272728</v>
      </c>
      <c r="X31" s="47">
        <f>VLOOKUP($B31,podklad_tabulky!$A$90:$Y$169,podklad_tabulky!W$84,0)</f>
        <v>27</v>
      </c>
    </row>
    <row r="32" spans="1:24" x14ac:dyDescent="0.3">
      <c r="B32" t="str">
        <f t="shared" si="1"/>
        <v>37.ročník</v>
      </c>
      <c r="C32" s="35" t="s">
        <v>17</v>
      </c>
      <c r="D32" s="47">
        <f>VLOOKUP($B32,podklad_tabulky!$A$90:$Y$169,podklad_tabulky!F$84,0)</f>
        <v>2.8448456608750727</v>
      </c>
      <c r="E32" s="47">
        <f>VLOOKUP($B32,podklad_tabulky!$A$90:$Y$169,podklad_tabulky!G$84,0)</f>
        <v>15</v>
      </c>
      <c r="F32" s="47">
        <f>VLOOKUP($B32,podklad_tabulky!$A$90:$Y$169,podklad_tabulky!H$84,0)</f>
        <v>2.8483333333333332</v>
      </c>
      <c r="G32" s="47">
        <f>VLOOKUP($B32,podklad_tabulky!$A$90:$Y$169,podklad_tabulky!I$84,0)</f>
        <v>15</v>
      </c>
      <c r="H32" s="47">
        <f>VLOOKUP($B32,podklad_tabulky!$A$90:$Y$169,podklad_tabulky!J$84,0)</f>
        <v>2.9690115440115434</v>
      </c>
      <c r="I32" s="47">
        <f>VLOOKUP($B32,podklad_tabulky!$A$90:$Y$169,podklad_tabulky!K$84,0)</f>
        <v>15</v>
      </c>
      <c r="J32" s="47">
        <f>VLOOKUP($B32,podklad_tabulky!$A$90:$Y$169,podklad_tabulky!L$84,0)</f>
        <v>2.358974358974359</v>
      </c>
      <c r="K32" s="47">
        <f>VLOOKUP($B32,podklad_tabulky!$A$90:$Y$169,podklad_tabulky!M$84,0)</f>
        <v>15</v>
      </c>
      <c r="L32" s="47">
        <f>VLOOKUP($B32,podklad_tabulky!$A$90:$Y$169,podklad_tabulky!N$84,0)</f>
        <v>2.532142857142857</v>
      </c>
      <c r="M32" s="47">
        <f>VLOOKUP($B32,podklad_tabulky!$A$90:$Y$169,podklad_tabulky!O$84,0)</f>
        <v>15</v>
      </c>
      <c r="N32" s="47">
        <f>VLOOKUP($B32,podklad_tabulky!$A$90:$Y$169,podklad_tabulky!P$84,0)</f>
        <v>2.9066666666666663</v>
      </c>
      <c r="O32" s="47">
        <f>VLOOKUP($B32,podklad_tabulky!$A$90:$Y$169,podklad_tabulky!Q$84,0)</f>
        <v>15</v>
      </c>
      <c r="P32" s="47">
        <f>VLOOKUP($B32,podklad_tabulky!$A$90:$Y$169,podklad_tabulky!R$84,0)</f>
        <v>2.4761904761904763</v>
      </c>
      <c r="Q32" s="47">
        <f>VLOOKUP($B32,podklad_tabulky!$A$90:$Y$169,podklad_tabulky!S$84,0)</f>
        <v>15</v>
      </c>
      <c r="U32" s="47">
        <f>VLOOKUP($B32,podklad_tabulky!$A$90:$Y$169,podklad_tabulky!T$84,0)</f>
        <v>1.9230769230769229</v>
      </c>
      <c r="V32" s="47">
        <f>VLOOKUP($B32,podklad_tabulky!$A$90:$Y$169,podklad_tabulky!U$84,0)</f>
        <v>15</v>
      </c>
      <c r="W32" s="47">
        <f>VLOOKUP($B32,podklad_tabulky!$A$90:$Y$169,podklad_tabulky!V$84,0)</f>
        <v>2.5714285714285707</v>
      </c>
      <c r="X32" s="47">
        <f>VLOOKUP($B32,podklad_tabulky!$A$90:$Y$169,podklad_tabulky!W$84,0)</f>
        <v>15</v>
      </c>
    </row>
    <row r="33" spans="1:30" x14ac:dyDescent="0.3">
      <c r="B33" t="str">
        <f t="shared" si="1"/>
        <v>38.ročník</v>
      </c>
      <c r="C33" s="35" t="s">
        <v>18</v>
      </c>
      <c r="D33" s="47">
        <f>VLOOKUP($B33,podklad_tabulky!$A$90:$Y$169,podklad_tabulky!F$84,0)</f>
        <v>2.9188045410471877</v>
      </c>
      <c r="E33" s="47">
        <f>VLOOKUP($B33,podklad_tabulky!$A$90:$Y$169,podklad_tabulky!G$84,0)</f>
        <v>16</v>
      </c>
      <c r="F33" s="47">
        <f>VLOOKUP($B33,podklad_tabulky!$A$90:$Y$169,podklad_tabulky!H$84,0)</f>
        <v>2.7526041666666665</v>
      </c>
      <c r="G33" s="47">
        <f>VLOOKUP($B33,podklad_tabulky!$A$90:$Y$169,podklad_tabulky!I$84,0)</f>
        <v>16</v>
      </c>
      <c r="H33" s="47">
        <f>VLOOKUP($B33,podklad_tabulky!$A$90:$Y$169,podklad_tabulky!J$84,0)</f>
        <v>3.1024531024531026</v>
      </c>
      <c r="I33" s="47">
        <f>VLOOKUP($B33,podklad_tabulky!$A$90:$Y$169,podklad_tabulky!K$84,0)</f>
        <v>16</v>
      </c>
      <c r="J33" s="47">
        <f>VLOOKUP($B33,podklad_tabulky!$A$90:$Y$169,podklad_tabulky!L$84,0)</f>
        <v>2.1208333333333327</v>
      </c>
      <c r="K33" s="47">
        <f>VLOOKUP($B33,podklad_tabulky!$A$90:$Y$169,podklad_tabulky!M$84,0)</f>
        <v>16</v>
      </c>
      <c r="L33" s="47">
        <f>VLOOKUP($B33,podklad_tabulky!$A$90:$Y$169,podklad_tabulky!N$84,0)</f>
        <v>2.5322222222222219</v>
      </c>
      <c r="M33" s="47">
        <f>VLOOKUP($B33,podklad_tabulky!$A$90:$Y$169,podklad_tabulky!O$84,0)</f>
        <v>16</v>
      </c>
      <c r="N33" s="47">
        <f>VLOOKUP($B33,podklad_tabulky!$A$90:$Y$169,podklad_tabulky!P$84,0)</f>
        <v>3.1791666666666663</v>
      </c>
      <c r="O33" s="47">
        <f>VLOOKUP($B33,podklad_tabulky!$A$90:$Y$169,podklad_tabulky!Q$84,0)</f>
        <v>16</v>
      </c>
      <c r="P33" s="47">
        <f>VLOOKUP($B33,podklad_tabulky!$A$90:$Y$169,podklad_tabulky!R$84,0)</f>
        <v>2.182291666666667</v>
      </c>
      <c r="Q33" s="47">
        <f>VLOOKUP($B33,podklad_tabulky!$A$90:$Y$169,podklad_tabulky!S$84,0)</f>
        <v>16</v>
      </c>
      <c r="U33" s="47">
        <f>VLOOKUP($B33,podklad_tabulky!$A$90:$Y$169,podklad_tabulky!T$84,0)</f>
        <v>1.6153846153846154</v>
      </c>
      <c r="V33" s="47">
        <f>VLOOKUP($B33,podklad_tabulky!$A$90:$Y$169,podklad_tabulky!U$84,0)</f>
        <v>16</v>
      </c>
      <c r="W33" s="47">
        <f>VLOOKUP($B33,podklad_tabulky!$A$90:$Y$169,podklad_tabulky!V$84,0)</f>
        <v>2.2666666666666666</v>
      </c>
      <c r="X33" s="47">
        <f>VLOOKUP($B33,podklad_tabulky!$A$90:$Y$169,podklad_tabulky!W$84,0)</f>
        <v>16</v>
      </c>
    </row>
    <row r="34" spans="1:30" x14ac:dyDescent="0.3">
      <c r="B34" t="str">
        <f t="shared" si="1"/>
        <v>39.ročník</v>
      </c>
      <c r="C34" s="35" t="s">
        <v>19</v>
      </c>
      <c r="D34" s="47">
        <f>VLOOKUP($B34,podklad_tabulky!$A$90:$Y$169,podklad_tabulky!F$84,0)</f>
        <v>2.795449107673373</v>
      </c>
      <c r="E34" s="47">
        <f>VLOOKUP($B34,podklad_tabulky!$A$90:$Y$169,podklad_tabulky!G$84,0)</f>
        <v>16</v>
      </c>
      <c r="F34" s="47">
        <f>VLOOKUP($B34,podklad_tabulky!$A$90:$Y$169,podklad_tabulky!H$84,0)</f>
        <v>2.7574404761904763</v>
      </c>
      <c r="G34" s="47">
        <f>VLOOKUP($B34,podklad_tabulky!$A$90:$Y$169,podklad_tabulky!I$84,0)</f>
        <v>16</v>
      </c>
      <c r="H34" s="47">
        <f>VLOOKUP($B34,podklad_tabulky!$A$90:$Y$169,podklad_tabulky!J$84,0)</f>
        <v>2.8306840728715725</v>
      </c>
      <c r="I34" s="47">
        <f>VLOOKUP($B34,podklad_tabulky!$A$90:$Y$169,podklad_tabulky!K$84,0)</f>
        <v>16</v>
      </c>
      <c r="J34" s="47">
        <f>VLOOKUP($B34,podklad_tabulky!$A$90:$Y$169,podklad_tabulky!L$84,0)</f>
        <v>2.5333333333333337</v>
      </c>
      <c r="K34" s="47">
        <f>VLOOKUP($B34,podklad_tabulky!$A$90:$Y$169,podklad_tabulky!M$84,0)</f>
        <v>16</v>
      </c>
      <c r="L34" s="47">
        <f>VLOOKUP($B34,podklad_tabulky!$A$90:$Y$169,podklad_tabulky!N$84,0)</f>
        <v>2.3677083333333329</v>
      </c>
      <c r="M34" s="47">
        <f>VLOOKUP($B34,podklad_tabulky!$A$90:$Y$169,podklad_tabulky!O$84,0)</f>
        <v>16</v>
      </c>
      <c r="N34" s="47">
        <f>VLOOKUP($B34,podklad_tabulky!$A$90:$Y$169,podklad_tabulky!P$84,0)</f>
        <v>2.9624999999999999</v>
      </c>
      <c r="O34" s="47">
        <f>VLOOKUP($B34,podklad_tabulky!$A$90:$Y$169,podklad_tabulky!Q$84,0)</f>
        <v>16</v>
      </c>
      <c r="P34" s="47">
        <f>VLOOKUP($B34,podklad_tabulky!$A$90:$Y$169,podklad_tabulky!R$84,0)</f>
        <v>2.5166666666666671</v>
      </c>
      <c r="Q34" s="47">
        <f>VLOOKUP($B34,podklad_tabulky!$A$90:$Y$169,podklad_tabulky!S$84,0)</f>
        <v>16</v>
      </c>
      <c r="U34" s="47">
        <f>VLOOKUP($B34,podklad_tabulky!$A$90:$Y$169,podklad_tabulky!T$84,0)</f>
        <v>2.2000000000000002</v>
      </c>
      <c r="V34" s="47">
        <f>VLOOKUP($B34,podklad_tabulky!$A$90:$Y$169,podklad_tabulky!U$84,0)</f>
        <v>16</v>
      </c>
      <c r="W34" s="47">
        <f>VLOOKUP($B34,podklad_tabulky!$A$90:$Y$169,podklad_tabulky!V$84,0)</f>
        <v>2.5</v>
      </c>
      <c r="X34" s="47">
        <f>VLOOKUP($B34,podklad_tabulky!$A$90:$Y$169,podklad_tabulky!W$84,0)</f>
        <v>16</v>
      </c>
    </row>
    <row r="35" spans="1:30" x14ac:dyDescent="0.3"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</row>
    <row r="36" spans="1:30" x14ac:dyDescent="0.3"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</row>
    <row r="39" spans="1:30" x14ac:dyDescent="0.3">
      <c r="A39" s="239" t="s">
        <v>59</v>
      </c>
      <c r="B39" s="239"/>
      <c r="C39" s="239"/>
    </row>
    <row r="40" spans="1:30" x14ac:dyDescent="0.3">
      <c r="A40" s="240"/>
      <c r="B40" s="240"/>
      <c r="E40">
        <f>VLOOKUP(A41,List2!$B$1:$C$10,2,0)</f>
        <v>5</v>
      </c>
    </row>
    <row r="41" spans="1:30" x14ac:dyDescent="0.3">
      <c r="A41" t="str">
        <f>'ŠKOLY- UČITELÉ'!A5</f>
        <v>Základní škola, Praha 13, Janského 2189</v>
      </c>
    </row>
    <row r="43" spans="1:30" ht="72" x14ac:dyDescent="0.3">
      <c r="C43" s="43" t="s">
        <v>73</v>
      </c>
      <c r="D43" s="236" t="s">
        <v>30</v>
      </c>
      <c r="E43" s="236"/>
      <c r="F43" s="236" t="s">
        <v>91</v>
      </c>
      <c r="G43" s="236"/>
      <c r="H43" s="236" t="s">
        <v>92</v>
      </c>
      <c r="I43" s="236"/>
      <c r="J43" s="236" t="s">
        <v>93</v>
      </c>
      <c r="K43" s="236"/>
      <c r="L43" s="236" t="s">
        <v>94</v>
      </c>
      <c r="M43" s="236"/>
      <c r="N43" s="236" t="s">
        <v>95</v>
      </c>
      <c r="O43" s="236"/>
      <c r="P43" s="236" t="s">
        <v>96</v>
      </c>
      <c r="Q43" s="236"/>
      <c r="R43" s="236" t="s">
        <v>97</v>
      </c>
      <c r="S43" s="236"/>
      <c r="T43" s="236" t="s">
        <v>98</v>
      </c>
      <c r="U43" s="236"/>
      <c r="V43" s="236" t="s">
        <v>99</v>
      </c>
      <c r="W43" s="236"/>
      <c r="X43" s="236" t="s">
        <v>100</v>
      </c>
      <c r="Y43" s="236"/>
      <c r="Z43" s="236" t="s">
        <v>101</v>
      </c>
      <c r="AA43" s="236"/>
      <c r="AB43" s="237"/>
      <c r="AC43" s="236" t="s">
        <v>55</v>
      </c>
      <c r="AD43" s="236"/>
    </row>
    <row r="44" spans="1:30" ht="57.6" x14ac:dyDescent="0.3">
      <c r="C44" s="35" t="s">
        <v>56</v>
      </c>
      <c r="D44" s="45" t="s">
        <v>38</v>
      </c>
      <c r="E44" s="45" t="s">
        <v>39</v>
      </c>
      <c r="F44" s="45" t="s">
        <v>40</v>
      </c>
      <c r="G44" s="45" t="s">
        <v>41</v>
      </c>
      <c r="H44" s="45" t="s">
        <v>42</v>
      </c>
      <c r="I44" s="45" t="s">
        <v>43</v>
      </c>
      <c r="J44" s="45" t="s">
        <v>44</v>
      </c>
      <c r="K44" s="45" t="s">
        <v>45</v>
      </c>
      <c r="L44" s="45" t="s">
        <v>46</v>
      </c>
      <c r="M44" s="45" t="s">
        <v>47</v>
      </c>
      <c r="N44" s="45" t="s">
        <v>48</v>
      </c>
      <c r="O44" s="45" t="s">
        <v>49</v>
      </c>
      <c r="P44" s="45" t="s">
        <v>102</v>
      </c>
      <c r="Q44" s="45" t="s">
        <v>103</v>
      </c>
      <c r="R44" s="45" t="s">
        <v>104</v>
      </c>
      <c r="S44" s="45" t="s">
        <v>105</v>
      </c>
      <c r="T44" s="45" t="s">
        <v>106</v>
      </c>
      <c r="U44" s="45" t="s">
        <v>107</v>
      </c>
      <c r="V44" s="45" t="s">
        <v>108</v>
      </c>
      <c r="W44" s="45" t="s">
        <v>109</v>
      </c>
      <c r="X44" s="45" t="s">
        <v>110</v>
      </c>
      <c r="Y44" s="45" t="s">
        <v>111</v>
      </c>
      <c r="Z44" s="45" t="s">
        <v>112</v>
      </c>
      <c r="AA44" s="45" t="s">
        <v>113</v>
      </c>
      <c r="AB44" s="238"/>
      <c r="AC44" s="45" t="s">
        <v>38</v>
      </c>
      <c r="AD44" s="45" t="s">
        <v>39</v>
      </c>
    </row>
    <row r="45" spans="1:30" ht="28.8" x14ac:dyDescent="0.3">
      <c r="C45" s="42" t="s">
        <v>57</v>
      </c>
      <c r="D45" s="46">
        <f>podklad_tabulky!F176</f>
        <v>3.200242130750607</v>
      </c>
      <c r="E45" s="46">
        <f>podklad_tabulky!G176</f>
        <v>413</v>
      </c>
      <c r="F45" s="46">
        <f>podklad_tabulky!H176</f>
        <v>2.9600484261501201</v>
      </c>
      <c r="G45" s="46">
        <f>podklad_tabulky!I176</f>
        <v>413</v>
      </c>
      <c r="H45" s="46">
        <f>podklad_tabulky!J176</f>
        <v>3.0663438256658591</v>
      </c>
      <c r="I45" s="46">
        <f>podklad_tabulky!K176</f>
        <v>413</v>
      </c>
      <c r="J45" s="46">
        <f>podklad_tabulky!L176</f>
        <v>3.4225181598062941</v>
      </c>
      <c r="K45" s="46">
        <f>podklad_tabulky!M176</f>
        <v>413</v>
      </c>
      <c r="L45" s="46">
        <f>podklad_tabulky!N176</f>
        <v>3.2717917675544808</v>
      </c>
      <c r="M45" s="46">
        <f>podklad_tabulky!O176</f>
        <v>413</v>
      </c>
      <c r="N45" s="46">
        <f>podklad_tabulky!P176</f>
        <v>1.5975786924939483</v>
      </c>
      <c r="O45" s="46">
        <f>podklad_tabulky!Q176</f>
        <v>413</v>
      </c>
      <c r="P45" s="46">
        <f>podklad_tabulky!R176</f>
        <v>3.0871670702179177</v>
      </c>
      <c r="Q45" s="46">
        <f>podklad_tabulky!S176</f>
        <v>413</v>
      </c>
      <c r="R45" s="46">
        <f>podklad_tabulky!T176</f>
        <v>1.6951170298627929</v>
      </c>
      <c r="S45" s="46">
        <f>podklad_tabulky!U176</f>
        <v>413</v>
      </c>
      <c r="T45" s="46">
        <f>podklad_tabulky!V176</f>
        <v>3.3296004842614977</v>
      </c>
      <c r="U45" s="46">
        <f>podklad_tabulky!W176</f>
        <v>413</v>
      </c>
      <c r="V45" s="46">
        <f>podklad_tabulky!X176</f>
        <v>2.050847457627119</v>
      </c>
      <c r="W45" s="46">
        <f>podklad_tabulky!Y176</f>
        <v>413</v>
      </c>
      <c r="X45" s="46">
        <f>podklad_tabulky!Z176</f>
        <v>1.7200968523002427</v>
      </c>
      <c r="Y45" s="46">
        <f>podklad_tabulky!AA176</f>
        <v>413</v>
      </c>
      <c r="Z45" s="46">
        <f>podklad_tabulky!AB176</f>
        <v>2.3159806295399519</v>
      </c>
      <c r="AA45" s="46">
        <f>podklad_tabulky!AC176</f>
        <v>413</v>
      </c>
      <c r="AB45" s="238"/>
      <c r="AC45" s="46">
        <f>podklad_tabulky!AD176</f>
        <v>3.0944309927360814</v>
      </c>
      <c r="AD45" s="46">
        <f>podklad_tabulky!AE176</f>
        <v>413</v>
      </c>
    </row>
    <row r="46" spans="1:30" x14ac:dyDescent="0.3">
      <c r="B46" t="str">
        <f>CONCATENATE($E$40,C46)</f>
        <v>5Celá škola</v>
      </c>
      <c r="C46" s="44" t="s">
        <v>58</v>
      </c>
      <c r="D46" s="67">
        <f>VLOOKUP($B46,podklad_tabulky!$A$177:$AE$226,podklad_tabulky!F$173,0)</f>
        <v>3.0620689655172417</v>
      </c>
      <c r="E46" s="67">
        <f>VLOOKUP($B46,podklad_tabulky!$A$177:$AE$226,podklad_tabulky!G$173,0)</f>
        <v>29</v>
      </c>
      <c r="F46" s="67">
        <f>VLOOKUP($B46,podklad_tabulky!$A$177:$AE$226,podklad_tabulky!H$173,0)</f>
        <v>2.8793103448275859</v>
      </c>
      <c r="G46" s="67">
        <f>VLOOKUP($B46,podklad_tabulky!$A$177:$AE$226,podklad_tabulky!I$173,0)</f>
        <v>29</v>
      </c>
      <c r="H46" s="67">
        <f>VLOOKUP($B46,podklad_tabulky!$A$177:$AE$226,podklad_tabulky!J$173,0)</f>
        <v>3.1172413793103448</v>
      </c>
      <c r="I46" s="67">
        <f>VLOOKUP($B46,podklad_tabulky!$A$177:$AE$226,podklad_tabulky!K$173,0)</f>
        <v>29</v>
      </c>
      <c r="J46" s="67">
        <f>VLOOKUP($B46,podklad_tabulky!$A$177:$AE$226,podklad_tabulky!L$173,0)</f>
        <v>3.2931034482758625</v>
      </c>
      <c r="K46" s="67">
        <f>VLOOKUP($B46,podklad_tabulky!$A$177:$AE$226,podklad_tabulky!M$173,0)</f>
        <v>29</v>
      </c>
      <c r="L46" s="67">
        <f>VLOOKUP($B46,podklad_tabulky!$A$177:$AE$226,podklad_tabulky!N$173,0)</f>
        <v>3.0862068965517242</v>
      </c>
      <c r="M46" s="67">
        <f>VLOOKUP($B46,podklad_tabulky!$A$177:$AE$226,podklad_tabulky!O$173,0)</f>
        <v>29</v>
      </c>
      <c r="N46" s="67">
        <f>VLOOKUP($B46,podklad_tabulky!$A$177:$AE$226,podklad_tabulky!P$173,0)</f>
        <v>1.5931034482758624</v>
      </c>
      <c r="O46" s="67">
        <f>VLOOKUP($B46,podklad_tabulky!$A$177:$AE$226,podklad_tabulky!Q$173,0)</f>
        <v>29</v>
      </c>
      <c r="P46" s="67">
        <f>VLOOKUP($B46,podklad_tabulky!$A$177:$AE$226,podklad_tabulky!R$173,0)</f>
        <v>2.9724137931034478</v>
      </c>
      <c r="Q46" s="67">
        <f>VLOOKUP($B46,podklad_tabulky!$A$177:$AE$226,podklad_tabulky!S$173,0)</f>
        <v>29</v>
      </c>
      <c r="R46" s="67">
        <f>VLOOKUP($B46,podklad_tabulky!$A$177:$AE$226,podklad_tabulky!T$173,0)</f>
        <v>1.9310344827586208</v>
      </c>
      <c r="S46" s="67">
        <f>VLOOKUP($B46,podklad_tabulky!$A$177:$AE$226,podklad_tabulky!U$173,0)</f>
        <v>29</v>
      </c>
      <c r="T46" s="67">
        <f>VLOOKUP($B46,podklad_tabulky!$A$177:$AE$226,podklad_tabulky!V$173,0)</f>
        <v>3.3448275862068964</v>
      </c>
      <c r="U46" s="67">
        <f>VLOOKUP($B46,podklad_tabulky!$A$177:$AE$226,podklad_tabulky!W$173,0)</f>
        <v>29</v>
      </c>
      <c r="V46" s="67">
        <f>VLOOKUP($B46,podklad_tabulky!$A$177:$AE$226,podklad_tabulky!X$173,0)</f>
        <v>2.2561576354679809</v>
      </c>
      <c r="W46" s="67">
        <f>VLOOKUP($B46,podklad_tabulky!$A$177:$AE$226,podklad_tabulky!Y$173,0)</f>
        <v>29</v>
      </c>
      <c r="X46" s="67">
        <f>VLOOKUP($B46,podklad_tabulky!$A$177:$AE$226,podklad_tabulky!Z$173,0)</f>
        <v>1.9</v>
      </c>
      <c r="Y46" s="67">
        <f>VLOOKUP($B46,podklad_tabulky!$A$177:$AE$226,podklad_tabulky!AA$173,0)</f>
        <v>29</v>
      </c>
      <c r="Z46" s="67">
        <f>VLOOKUP($B46,podklad_tabulky!$A$177:$AE$226,podklad_tabulky!AB$173,0)</f>
        <v>2.4913793103448278</v>
      </c>
      <c r="AA46" s="67">
        <f>VLOOKUP($B46,podklad_tabulky!$A$177:$AE$226,podklad_tabulky!AC$173,0)</f>
        <v>29</v>
      </c>
      <c r="AB46" s="238"/>
      <c r="AC46" s="67">
        <f>VLOOKUP($B46,podklad_tabulky!$A$177:$AE$226,podklad_tabulky!AD$173,0)</f>
        <v>3.3103448275862073</v>
      </c>
      <c r="AD46" s="67">
        <f>VLOOKUP($B46,podklad_tabulky!$A$177:$AE$226,podklad_tabulky!AE$173,0)</f>
        <v>29</v>
      </c>
    </row>
    <row r="47" spans="1:30" x14ac:dyDescent="0.3">
      <c r="B47" t="str">
        <f t="shared" ref="B47:B50" si="2">CONCATENATE($E$40,C47)</f>
        <v>5Věk do 40 let</v>
      </c>
      <c r="C47" s="35" t="s">
        <v>114</v>
      </c>
      <c r="D47" s="67">
        <f>VLOOKUP($B47,podklad_tabulky!$A$177:$AE$226,podklad_tabulky!F$173,0)</f>
        <v>2.8499999999999996</v>
      </c>
      <c r="E47" s="67">
        <f>VLOOKUP($B47,podklad_tabulky!$A$177:$AE$226,podklad_tabulky!G$173,0)</f>
        <v>8</v>
      </c>
      <c r="F47" s="67">
        <f>VLOOKUP($B47,podklad_tabulky!$A$177:$AE$226,podklad_tabulky!H$173,0)</f>
        <v>2.65625</v>
      </c>
      <c r="G47" s="67">
        <f>VLOOKUP($B47,podklad_tabulky!$A$177:$AE$226,podklad_tabulky!I$173,0)</f>
        <v>8</v>
      </c>
      <c r="H47" s="67">
        <f>VLOOKUP($B47,podklad_tabulky!$A$177:$AE$226,podklad_tabulky!J$173,0)</f>
        <v>3.0249999999999999</v>
      </c>
      <c r="I47" s="67">
        <f>VLOOKUP($B47,podklad_tabulky!$A$177:$AE$226,podklad_tabulky!K$173,0)</f>
        <v>8</v>
      </c>
      <c r="J47" s="67">
        <f>VLOOKUP($B47,podklad_tabulky!$A$177:$AE$226,podklad_tabulky!L$173,0)</f>
        <v>3.166666666666667</v>
      </c>
      <c r="K47" s="67">
        <f>VLOOKUP($B47,podklad_tabulky!$A$177:$AE$226,podklad_tabulky!M$173,0)</f>
        <v>8</v>
      </c>
      <c r="L47" s="67">
        <f>VLOOKUP($B47,podklad_tabulky!$A$177:$AE$226,podklad_tabulky!N$173,0)</f>
        <v>2.828125</v>
      </c>
      <c r="M47" s="67">
        <f>VLOOKUP($B47,podklad_tabulky!$A$177:$AE$226,podklad_tabulky!O$173,0)</f>
        <v>8</v>
      </c>
      <c r="N47" s="67">
        <f>VLOOKUP($B47,podklad_tabulky!$A$177:$AE$226,podklad_tabulky!P$173,0)</f>
        <v>1.65</v>
      </c>
      <c r="O47" s="67">
        <f>VLOOKUP($B47,podklad_tabulky!$A$177:$AE$226,podklad_tabulky!Q$173,0)</f>
        <v>8</v>
      </c>
      <c r="P47" s="67">
        <f>VLOOKUP($B47,podklad_tabulky!$A$177:$AE$226,podklad_tabulky!R$173,0)</f>
        <v>2.7</v>
      </c>
      <c r="Q47" s="67">
        <f>VLOOKUP($B47,podklad_tabulky!$A$177:$AE$226,podklad_tabulky!S$173,0)</f>
        <v>8</v>
      </c>
      <c r="R47" s="67">
        <f>VLOOKUP($B47,podklad_tabulky!$A$177:$AE$226,podklad_tabulky!T$173,0)</f>
        <v>2.2604166666666665</v>
      </c>
      <c r="S47" s="67">
        <f>VLOOKUP($B47,podklad_tabulky!$A$177:$AE$226,podklad_tabulky!U$173,0)</f>
        <v>8</v>
      </c>
      <c r="T47" s="67">
        <f>VLOOKUP($B47,podklad_tabulky!$A$177:$AE$226,podklad_tabulky!V$173,0)</f>
        <v>3.328125</v>
      </c>
      <c r="U47" s="67">
        <f>VLOOKUP($B47,podklad_tabulky!$A$177:$AE$226,podklad_tabulky!W$173,0)</f>
        <v>8</v>
      </c>
      <c r="V47" s="67">
        <f>VLOOKUP($B47,podklad_tabulky!$A$177:$AE$226,podklad_tabulky!X$173,0)</f>
        <v>2.5892857142857144</v>
      </c>
      <c r="W47" s="67">
        <f>VLOOKUP($B47,podklad_tabulky!$A$177:$AE$226,podklad_tabulky!Y$173,0)</f>
        <v>8</v>
      </c>
      <c r="X47" s="67">
        <f>VLOOKUP($B47,podklad_tabulky!$A$177:$AE$226,podklad_tabulky!Z$173,0)</f>
        <v>2</v>
      </c>
      <c r="Y47" s="67">
        <f>VLOOKUP($B47,podklad_tabulky!$A$177:$AE$226,podklad_tabulky!AA$173,0)</f>
        <v>8</v>
      </c>
      <c r="Z47" s="67">
        <f>VLOOKUP($B47,podklad_tabulky!$A$177:$AE$226,podklad_tabulky!AB$173,0)</f>
        <v>2.71875</v>
      </c>
      <c r="AA47" s="67">
        <f>VLOOKUP($B47,podklad_tabulky!$A$177:$AE$226,podklad_tabulky!AC$173,0)</f>
        <v>8</v>
      </c>
      <c r="AB47" s="238"/>
      <c r="AC47" s="67">
        <f>VLOOKUP($B47,podklad_tabulky!$A$177:$AE$226,podklad_tabulky!AD$173,0)</f>
        <v>3.125</v>
      </c>
      <c r="AD47" s="67">
        <f>VLOOKUP($B47,podklad_tabulky!$A$177:$AE$226,podklad_tabulky!AE$173,0)</f>
        <v>8</v>
      </c>
    </row>
    <row r="48" spans="1:30" x14ac:dyDescent="0.3">
      <c r="B48" t="str">
        <f t="shared" si="2"/>
        <v>5Věk 41 let a více</v>
      </c>
      <c r="C48" s="35" t="s">
        <v>115</v>
      </c>
      <c r="D48" s="67">
        <f>VLOOKUP($B48,podklad_tabulky!$A$177:$AE$226,podklad_tabulky!F$173,0)</f>
        <v>3.1428571428571428</v>
      </c>
      <c r="E48" s="67">
        <f>VLOOKUP($B48,podklad_tabulky!$A$177:$AE$226,podklad_tabulky!G$173,0)</f>
        <v>21</v>
      </c>
      <c r="F48" s="67">
        <f>VLOOKUP($B48,podklad_tabulky!$A$177:$AE$226,podklad_tabulky!H$173,0)</f>
        <v>2.9642857142857144</v>
      </c>
      <c r="G48" s="67">
        <f>VLOOKUP($B48,podklad_tabulky!$A$177:$AE$226,podklad_tabulky!I$173,0)</f>
        <v>21</v>
      </c>
      <c r="H48" s="67">
        <f>VLOOKUP($B48,podklad_tabulky!$A$177:$AE$226,podklad_tabulky!J$173,0)</f>
        <v>3.1523809523809523</v>
      </c>
      <c r="I48" s="67">
        <f>VLOOKUP($B48,podklad_tabulky!$A$177:$AE$226,podklad_tabulky!K$173,0)</f>
        <v>21</v>
      </c>
      <c r="J48" s="67">
        <f>VLOOKUP($B48,podklad_tabulky!$A$177:$AE$226,podklad_tabulky!L$173,0)</f>
        <v>3.3412698412698414</v>
      </c>
      <c r="K48" s="67">
        <f>VLOOKUP($B48,podklad_tabulky!$A$177:$AE$226,podklad_tabulky!M$173,0)</f>
        <v>21</v>
      </c>
      <c r="L48" s="67">
        <f>VLOOKUP($B48,podklad_tabulky!$A$177:$AE$226,podklad_tabulky!N$173,0)</f>
        <v>3.1845238095238093</v>
      </c>
      <c r="M48" s="67">
        <f>VLOOKUP($B48,podklad_tabulky!$A$177:$AE$226,podklad_tabulky!O$173,0)</f>
        <v>21</v>
      </c>
      <c r="N48" s="67">
        <f>VLOOKUP($B48,podklad_tabulky!$A$177:$AE$226,podklad_tabulky!P$173,0)</f>
        <v>1.5714285714285714</v>
      </c>
      <c r="O48" s="67">
        <f>VLOOKUP($B48,podklad_tabulky!$A$177:$AE$226,podklad_tabulky!Q$173,0)</f>
        <v>21</v>
      </c>
      <c r="P48" s="67">
        <f>VLOOKUP($B48,podklad_tabulky!$A$177:$AE$226,podklad_tabulky!R$173,0)</f>
        <v>3.0761904761904764</v>
      </c>
      <c r="Q48" s="67">
        <f>VLOOKUP($B48,podklad_tabulky!$A$177:$AE$226,podklad_tabulky!S$173,0)</f>
        <v>21</v>
      </c>
      <c r="R48" s="67">
        <f>VLOOKUP($B48,podklad_tabulky!$A$177:$AE$226,podklad_tabulky!T$173,0)</f>
        <v>1.8055555555555558</v>
      </c>
      <c r="S48" s="67">
        <f>VLOOKUP($B48,podklad_tabulky!$A$177:$AE$226,podklad_tabulky!U$173,0)</f>
        <v>21</v>
      </c>
      <c r="T48" s="67">
        <f>VLOOKUP($B48,podklad_tabulky!$A$177:$AE$226,podklad_tabulky!V$173,0)</f>
        <v>3.3511904761904754</v>
      </c>
      <c r="U48" s="67">
        <f>VLOOKUP($B48,podklad_tabulky!$A$177:$AE$226,podklad_tabulky!W$173,0)</f>
        <v>21</v>
      </c>
      <c r="V48" s="67">
        <f>VLOOKUP($B48,podklad_tabulky!$A$177:$AE$226,podklad_tabulky!X$173,0)</f>
        <v>2.129251700680272</v>
      </c>
      <c r="W48" s="67">
        <f>VLOOKUP($B48,podklad_tabulky!$A$177:$AE$226,podklad_tabulky!Y$173,0)</f>
        <v>21</v>
      </c>
      <c r="X48" s="67">
        <f>VLOOKUP($B48,podklad_tabulky!$A$177:$AE$226,podklad_tabulky!Z$173,0)</f>
        <v>1.8619047619047617</v>
      </c>
      <c r="Y48" s="67">
        <f>VLOOKUP($B48,podklad_tabulky!$A$177:$AE$226,podklad_tabulky!AA$173,0)</f>
        <v>21</v>
      </c>
      <c r="Z48" s="67">
        <f>VLOOKUP($B48,podklad_tabulky!$A$177:$AE$226,podklad_tabulky!AB$173,0)</f>
        <v>2.4047619047619051</v>
      </c>
      <c r="AA48" s="67">
        <f>VLOOKUP($B48,podklad_tabulky!$A$177:$AE$226,podklad_tabulky!AC$173,0)</f>
        <v>21</v>
      </c>
      <c r="AB48" s="238"/>
      <c r="AC48" s="67">
        <f>VLOOKUP($B48,podklad_tabulky!$A$177:$AE$226,podklad_tabulky!AD$173,0)</f>
        <v>3.3809523809523814</v>
      </c>
      <c r="AD48" s="67">
        <f>VLOOKUP($B48,podklad_tabulky!$A$177:$AE$226,podklad_tabulky!AE$173,0)</f>
        <v>21</v>
      </c>
    </row>
    <row r="49" spans="2:30" x14ac:dyDescent="0.3">
      <c r="B49" t="str">
        <f t="shared" si="2"/>
        <v>5Úvazek: Plný</v>
      </c>
      <c r="C49" s="35" t="s">
        <v>116</v>
      </c>
      <c r="D49" s="67">
        <f>VLOOKUP($B49,podklad_tabulky!$A$177:$AE$226,podklad_tabulky!F$173,0)</f>
        <v>2.9818181818181819</v>
      </c>
      <c r="E49" s="67">
        <f>VLOOKUP($B49,podklad_tabulky!$A$177:$AE$226,podklad_tabulky!G$173,0)</f>
        <v>22</v>
      </c>
      <c r="F49" s="67">
        <f>VLOOKUP($B49,podklad_tabulky!$A$177:$AE$226,podklad_tabulky!H$173,0)</f>
        <v>2.8409090909090908</v>
      </c>
      <c r="G49" s="67">
        <f>VLOOKUP($B49,podklad_tabulky!$A$177:$AE$226,podklad_tabulky!I$173,0)</f>
        <v>22</v>
      </c>
      <c r="H49" s="67">
        <f>VLOOKUP($B49,podklad_tabulky!$A$177:$AE$226,podklad_tabulky!J$173,0)</f>
        <v>3.1454545454545455</v>
      </c>
      <c r="I49" s="67">
        <f>VLOOKUP($B49,podklad_tabulky!$A$177:$AE$226,podklad_tabulky!K$173,0)</f>
        <v>22</v>
      </c>
      <c r="J49" s="67">
        <f>VLOOKUP($B49,podklad_tabulky!$A$177:$AE$226,podklad_tabulky!L$173,0)</f>
        <v>3.1969696969696972</v>
      </c>
      <c r="K49" s="67">
        <f>VLOOKUP($B49,podklad_tabulky!$A$177:$AE$226,podklad_tabulky!M$173,0)</f>
        <v>22</v>
      </c>
      <c r="L49" s="67">
        <f>VLOOKUP($B49,podklad_tabulky!$A$177:$AE$226,podklad_tabulky!N$173,0)</f>
        <v>2.9715909090909092</v>
      </c>
      <c r="M49" s="67">
        <f>VLOOKUP($B49,podklad_tabulky!$A$177:$AE$226,podklad_tabulky!O$173,0)</f>
        <v>22</v>
      </c>
      <c r="N49" s="67">
        <f>VLOOKUP($B49,podklad_tabulky!$A$177:$AE$226,podklad_tabulky!P$173,0)</f>
        <v>1.6272727272727274</v>
      </c>
      <c r="O49" s="67">
        <f>VLOOKUP($B49,podklad_tabulky!$A$177:$AE$226,podklad_tabulky!Q$173,0)</f>
        <v>22</v>
      </c>
      <c r="P49" s="67">
        <f>VLOOKUP($B49,podklad_tabulky!$A$177:$AE$226,podklad_tabulky!R$173,0)</f>
        <v>2.8636363636363633</v>
      </c>
      <c r="Q49" s="67">
        <f>VLOOKUP($B49,podklad_tabulky!$A$177:$AE$226,podklad_tabulky!S$173,0)</f>
        <v>22</v>
      </c>
      <c r="R49" s="67">
        <f>VLOOKUP($B49,podklad_tabulky!$A$177:$AE$226,podklad_tabulky!T$173,0)</f>
        <v>2.0643939393939394</v>
      </c>
      <c r="S49" s="67">
        <f>VLOOKUP($B49,podklad_tabulky!$A$177:$AE$226,podklad_tabulky!U$173,0)</f>
        <v>22</v>
      </c>
      <c r="T49" s="67">
        <f>VLOOKUP($B49,podklad_tabulky!$A$177:$AE$226,podklad_tabulky!V$173,0)</f>
        <v>3.3352272727272729</v>
      </c>
      <c r="U49" s="67">
        <f>VLOOKUP($B49,podklad_tabulky!$A$177:$AE$226,podklad_tabulky!W$173,0)</f>
        <v>22</v>
      </c>
      <c r="V49" s="67">
        <f>VLOOKUP($B49,podklad_tabulky!$A$177:$AE$226,podklad_tabulky!X$173,0)</f>
        <v>2.4155844155844153</v>
      </c>
      <c r="W49" s="67">
        <f>VLOOKUP($B49,podklad_tabulky!$A$177:$AE$226,podklad_tabulky!Y$173,0)</f>
        <v>22</v>
      </c>
      <c r="X49" s="67">
        <f>VLOOKUP($B49,podklad_tabulky!$A$177:$AE$226,podklad_tabulky!Z$173,0)</f>
        <v>2.045454545454545</v>
      </c>
      <c r="Y49" s="67">
        <f>VLOOKUP($B49,podklad_tabulky!$A$177:$AE$226,podklad_tabulky!AA$173,0)</f>
        <v>22</v>
      </c>
      <c r="Z49" s="67">
        <f>VLOOKUP($B49,podklad_tabulky!$A$177:$AE$226,podklad_tabulky!AB$173,0)</f>
        <v>2.5340909090909087</v>
      </c>
      <c r="AA49" s="67">
        <f>VLOOKUP($B49,podklad_tabulky!$A$177:$AE$226,podklad_tabulky!AC$173,0)</f>
        <v>22</v>
      </c>
      <c r="AB49" s="238"/>
      <c r="AC49" s="67">
        <f>VLOOKUP($B49,podklad_tabulky!$A$177:$AE$226,podklad_tabulky!AD$173,0)</f>
        <v>3.2272727272727271</v>
      </c>
      <c r="AD49" s="67">
        <f>VLOOKUP($B49,podklad_tabulky!$A$177:$AE$226,podklad_tabulky!AE$173,0)</f>
        <v>22</v>
      </c>
    </row>
    <row r="50" spans="2:30" ht="28.8" x14ac:dyDescent="0.3">
      <c r="B50" t="str">
        <f t="shared" si="2"/>
        <v>5Úvazek: Částečný</v>
      </c>
      <c r="C50" s="35" t="s">
        <v>117</v>
      </c>
      <c r="D50" s="67">
        <f>VLOOKUP($B50,podklad_tabulky!$A$177:$AE$226,podklad_tabulky!F$173,0)</f>
        <v>3.3142857142857145</v>
      </c>
      <c r="E50" s="67">
        <f>VLOOKUP($B50,podklad_tabulky!$A$177:$AE$226,podklad_tabulky!G$173,0)</f>
        <v>7</v>
      </c>
      <c r="F50" s="67">
        <f>VLOOKUP($B50,podklad_tabulky!$A$177:$AE$226,podklad_tabulky!H$173,0)</f>
        <v>3</v>
      </c>
      <c r="G50" s="67">
        <f>VLOOKUP($B50,podklad_tabulky!$A$177:$AE$226,podklad_tabulky!I$173,0)</f>
        <v>7</v>
      </c>
      <c r="H50" s="67">
        <f>VLOOKUP($B50,podklad_tabulky!$A$177:$AE$226,podklad_tabulky!J$173,0)</f>
        <v>3.0285714285714285</v>
      </c>
      <c r="I50" s="67">
        <f>VLOOKUP($B50,podklad_tabulky!$A$177:$AE$226,podklad_tabulky!K$173,0)</f>
        <v>7</v>
      </c>
      <c r="J50" s="67">
        <f>VLOOKUP($B50,podklad_tabulky!$A$177:$AE$226,podklad_tabulky!L$173,0)</f>
        <v>3.5952380952380949</v>
      </c>
      <c r="K50" s="67">
        <f>VLOOKUP($B50,podklad_tabulky!$A$177:$AE$226,podklad_tabulky!M$173,0)</f>
        <v>7</v>
      </c>
      <c r="L50" s="67">
        <f>VLOOKUP($B50,podklad_tabulky!$A$177:$AE$226,podklad_tabulky!N$173,0)</f>
        <v>3.4464285714285716</v>
      </c>
      <c r="M50" s="67">
        <f>VLOOKUP($B50,podklad_tabulky!$A$177:$AE$226,podklad_tabulky!O$173,0)</f>
        <v>7</v>
      </c>
      <c r="N50" s="67">
        <f>VLOOKUP($B50,podklad_tabulky!$A$177:$AE$226,podklad_tabulky!P$173,0)</f>
        <v>1.4857142857142855</v>
      </c>
      <c r="O50" s="67">
        <f>VLOOKUP($B50,podklad_tabulky!$A$177:$AE$226,podklad_tabulky!Q$173,0)</f>
        <v>7</v>
      </c>
      <c r="P50" s="67">
        <f>VLOOKUP($B50,podklad_tabulky!$A$177:$AE$226,podklad_tabulky!R$173,0)</f>
        <v>3.3142857142857141</v>
      </c>
      <c r="Q50" s="67">
        <f>VLOOKUP($B50,podklad_tabulky!$A$177:$AE$226,podklad_tabulky!S$173,0)</f>
        <v>7</v>
      </c>
      <c r="R50" s="67">
        <f>VLOOKUP($B50,podklad_tabulky!$A$177:$AE$226,podklad_tabulky!T$173,0)</f>
        <v>1.5119047619047621</v>
      </c>
      <c r="S50" s="67">
        <f>VLOOKUP($B50,podklad_tabulky!$A$177:$AE$226,podklad_tabulky!U$173,0)</f>
        <v>7</v>
      </c>
      <c r="T50" s="67">
        <f>VLOOKUP($B50,podklad_tabulky!$A$177:$AE$226,podklad_tabulky!V$173,0)</f>
        <v>3.375</v>
      </c>
      <c r="U50" s="67">
        <f>VLOOKUP($B50,podklad_tabulky!$A$177:$AE$226,podklad_tabulky!W$173,0)</f>
        <v>7</v>
      </c>
      <c r="V50" s="67">
        <f>VLOOKUP($B50,podklad_tabulky!$A$177:$AE$226,podklad_tabulky!X$173,0)</f>
        <v>1.7551020408163265</v>
      </c>
      <c r="W50" s="67">
        <f>VLOOKUP($B50,podklad_tabulky!$A$177:$AE$226,podklad_tabulky!Y$173,0)</f>
        <v>7</v>
      </c>
      <c r="X50" s="67">
        <f>VLOOKUP($B50,podklad_tabulky!$A$177:$AE$226,podklad_tabulky!Z$173,0)</f>
        <v>1.4428571428571428</v>
      </c>
      <c r="Y50" s="67">
        <f>VLOOKUP($B50,podklad_tabulky!$A$177:$AE$226,podklad_tabulky!AA$173,0)</f>
        <v>7</v>
      </c>
      <c r="Z50" s="67">
        <f>VLOOKUP($B50,podklad_tabulky!$A$177:$AE$226,podklad_tabulky!AB$173,0)</f>
        <v>2.3571428571428572</v>
      </c>
      <c r="AA50" s="67">
        <f>VLOOKUP($B50,podklad_tabulky!$A$177:$AE$226,podklad_tabulky!AC$173,0)</f>
        <v>7</v>
      </c>
      <c r="AB50" s="238"/>
      <c r="AC50" s="67">
        <f>VLOOKUP($B50,podklad_tabulky!$A$177:$AE$226,podklad_tabulky!AD$173,0)</f>
        <v>3.5714285714285716</v>
      </c>
      <c r="AD50" s="67">
        <f>VLOOKUP($B50,podklad_tabulky!$A$177:$AE$226,podklad_tabulky!AE$173,0)</f>
        <v>7</v>
      </c>
    </row>
  </sheetData>
  <mergeCells count="41">
    <mergeCell ref="A5:B5"/>
    <mergeCell ref="A1:X3"/>
    <mergeCell ref="A4:C4"/>
    <mergeCell ref="D8:E8"/>
    <mergeCell ref="F8:G8"/>
    <mergeCell ref="H8:I8"/>
    <mergeCell ref="J8:K8"/>
    <mergeCell ref="L8:M8"/>
    <mergeCell ref="N8:O8"/>
    <mergeCell ref="P8:Q8"/>
    <mergeCell ref="R8:S8"/>
    <mergeCell ref="A21:C21"/>
    <mergeCell ref="A22:B22"/>
    <mergeCell ref="T8:T18"/>
    <mergeCell ref="U8:V8"/>
    <mergeCell ref="W8:X8"/>
    <mergeCell ref="T43:U43"/>
    <mergeCell ref="V43:W43"/>
    <mergeCell ref="D24:E24"/>
    <mergeCell ref="F24:G24"/>
    <mergeCell ref="H24:I24"/>
    <mergeCell ref="J24:K24"/>
    <mergeCell ref="L24:M24"/>
    <mergeCell ref="N24:O24"/>
    <mergeCell ref="P24:Q24"/>
    <mergeCell ref="U24:V24"/>
    <mergeCell ref="J43:K43"/>
    <mergeCell ref="L43:M43"/>
    <mergeCell ref="N43:O43"/>
    <mergeCell ref="P43:Q43"/>
    <mergeCell ref="R43:S43"/>
    <mergeCell ref="A39:C39"/>
    <mergeCell ref="A40:B40"/>
    <mergeCell ref="D43:E43"/>
    <mergeCell ref="F43:G43"/>
    <mergeCell ref="H43:I43"/>
    <mergeCell ref="X43:Y43"/>
    <mergeCell ref="Z43:AA43"/>
    <mergeCell ref="AB43:AB50"/>
    <mergeCell ref="AC43:AD43"/>
    <mergeCell ref="W24:X24"/>
  </mergeCells>
  <conditionalFormatting sqref="S9">
    <cfRule type="cellIs" dxfId="54" priority="16" operator="lessThan">
      <formula>20</formula>
    </cfRule>
  </conditionalFormatting>
  <conditionalFormatting sqref="V9">
    <cfRule type="cellIs" dxfId="53" priority="15" operator="lessThan">
      <formula>20</formula>
    </cfRule>
  </conditionalFormatting>
  <conditionalFormatting sqref="X9">
    <cfRule type="cellIs" dxfId="52" priority="14" operator="lessThan">
      <formula>20</formula>
    </cfRule>
  </conditionalFormatting>
  <dataValidations count="2">
    <dataValidation type="list" allowBlank="1" showInputMessage="1" showErrorMessage="1" sqref="J8" xr:uid="{CF73F919-54B3-4A81-9261-C80A0BA60B70}">
      <formula1>#REF!</formula1>
    </dataValidation>
    <dataValidation type="list" allowBlank="1" showInputMessage="1" showErrorMessage="1" sqref="J24" xr:uid="{55DEC0EE-B120-46C1-9A69-32AC3EDBCFC9}">
      <formula1>#REF!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8E6438-644A-4F0F-91D4-7C533FA8B067}">
          <x14:formula1>
            <xm:f>List2!$B$1:$B$10</xm:f>
          </x14:formula1>
          <xm:sqref>A5 A22 A40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DF21E-0B23-4DCD-B0E1-1A5F3A5A8224}">
  <sheetPr>
    <tabColor theme="0" tint="-0.499984740745262"/>
  </sheetPr>
  <dimension ref="A1:J67"/>
  <sheetViews>
    <sheetView topLeftCell="A51" workbookViewId="0">
      <selection activeCell="A9" sqref="A9:A18"/>
    </sheetView>
  </sheetViews>
  <sheetFormatPr defaultRowHeight="14.4" x14ac:dyDescent="0.3"/>
  <cols>
    <col min="2" max="2" width="56.44140625" customWidth="1"/>
    <col min="4" max="4" width="32.6640625" customWidth="1"/>
    <col min="5" max="5" width="43.77734375" customWidth="1"/>
    <col min="6" max="9" width="10.44140625" customWidth="1"/>
  </cols>
  <sheetData>
    <row r="1" spans="1:3" x14ac:dyDescent="0.3">
      <c r="A1">
        <v>1</v>
      </c>
      <c r="B1" s="71" t="s">
        <v>60</v>
      </c>
      <c r="C1">
        <v>1</v>
      </c>
    </row>
    <row r="2" spans="1:3" ht="28.8" x14ac:dyDescent="0.3">
      <c r="A2">
        <v>2</v>
      </c>
      <c r="B2" s="71" t="s">
        <v>61</v>
      </c>
      <c r="C2">
        <v>2</v>
      </c>
    </row>
    <row r="3" spans="1:3" ht="28.8" x14ac:dyDescent="0.3">
      <c r="A3">
        <v>3</v>
      </c>
      <c r="B3" s="71" t="s">
        <v>62</v>
      </c>
      <c r="C3">
        <v>3</v>
      </c>
    </row>
    <row r="4" spans="1:3" x14ac:dyDescent="0.3">
      <c r="A4">
        <v>4</v>
      </c>
      <c r="B4" s="71" t="s">
        <v>63</v>
      </c>
      <c r="C4">
        <v>4</v>
      </c>
    </row>
    <row r="5" spans="1:3" x14ac:dyDescent="0.3">
      <c r="A5">
        <v>5</v>
      </c>
      <c r="B5" s="71" t="s">
        <v>64</v>
      </c>
      <c r="C5">
        <v>5</v>
      </c>
    </row>
    <row r="6" spans="1:3" ht="28.8" x14ac:dyDescent="0.3">
      <c r="A6">
        <v>6</v>
      </c>
      <c r="B6" s="71" t="s">
        <v>65</v>
      </c>
      <c r="C6">
        <v>6</v>
      </c>
    </row>
    <row r="7" spans="1:3" x14ac:dyDescent="0.3">
      <c r="A7">
        <v>7</v>
      </c>
      <c r="B7" s="71" t="s">
        <v>66</v>
      </c>
      <c r="C7">
        <v>7</v>
      </c>
    </row>
    <row r="8" spans="1:3" x14ac:dyDescent="0.3">
      <c r="A8">
        <v>8</v>
      </c>
      <c r="B8" s="71" t="s">
        <v>67</v>
      </c>
      <c r="C8">
        <v>8</v>
      </c>
    </row>
    <row r="9" spans="1:3" ht="28.8" x14ac:dyDescent="0.3">
      <c r="A9">
        <v>9</v>
      </c>
      <c r="B9" s="71" t="s">
        <v>68</v>
      </c>
      <c r="C9">
        <v>9</v>
      </c>
    </row>
    <row r="10" spans="1:3" x14ac:dyDescent="0.3">
      <c r="A10">
        <v>10</v>
      </c>
      <c r="B10" s="71" t="s">
        <v>69</v>
      </c>
      <c r="C10">
        <v>10</v>
      </c>
    </row>
    <row r="12" spans="1:3" x14ac:dyDescent="0.3">
      <c r="B12" s="44" t="s">
        <v>58</v>
      </c>
      <c r="C12">
        <v>1</v>
      </c>
    </row>
    <row r="13" spans="1:3" x14ac:dyDescent="0.3">
      <c r="B13" s="35" t="s">
        <v>71</v>
      </c>
      <c r="C13">
        <v>2</v>
      </c>
    </row>
    <row r="14" spans="1:3" x14ac:dyDescent="0.3">
      <c r="B14" s="35" t="s">
        <v>70</v>
      </c>
      <c r="C14">
        <v>3</v>
      </c>
    </row>
    <row r="15" spans="1:3" x14ac:dyDescent="0.3">
      <c r="B15" s="35" t="s">
        <v>15</v>
      </c>
      <c r="C15">
        <v>4</v>
      </c>
    </row>
    <row r="16" spans="1:3" x14ac:dyDescent="0.3">
      <c r="B16" s="35" t="s">
        <v>16</v>
      </c>
      <c r="C16">
        <v>5</v>
      </c>
    </row>
    <row r="17" spans="2:3" x14ac:dyDescent="0.3">
      <c r="B17" s="35" t="s">
        <v>17</v>
      </c>
      <c r="C17">
        <v>6</v>
      </c>
    </row>
    <row r="18" spans="2:3" x14ac:dyDescent="0.3">
      <c r="B18" s="35" t="s">
        <v>18</v>
      </c>
      <c r="C18">
        <v>7</v>
      </c>
    </row>
    <row r="19" spans="2:3" x14ac:dyDescent="0.3">
      <c r="B19" s="35" t="s">
        <v>19</v>
      </c>
      <c r="C19">
        <v>8</v>
      </c>
    </row>
    <row r="21" spans="2:3" x14ac:dyDescent="0.3">
      <c r="B21" s="44" t="s">
        <v>58</v>
      </c>
      <c r="C21">
        <v>1</v>
      </c>
    </row>
    <row r="22" spans="2:3" x14ac:dyDescent="0.3">
      <c r="B22" s="35" t="s">
        <v>75</v>
      </c>
      <c r="C22">
        <v>2</v>
      </c>
    </row>
    <row r="23" spans="2:3" x14ac:dyDescent="0.3">
      <c r="B23" s="35" t="s">
        <v>76</v>
      </c>
      <c r="C23">
        <v>3</v>
      </c>
    </row>
    <row r="25" spans="2:3" x14ac:dyDescent="0.3">
      <c r="B25" s="44" t="s">
        <v>58</v>
      </c>
      <c r="C25">
        <v>1</v>
      </c>
    </row>
    <row r="26" spans="2:3" x14ac:dyDescent="0.3">
      <c r="B26" s="35" t="s">
        <v>114</v>
      </c>
      <c r="C26">
        <v>2</v>
      </c>
    </row>
    <row r="27" spans="2:3" x14ac:dyDescent="0.3">
      <c r="B27" s="35" t="s">
        <v>115</v>
      </c>
      <c r="C27">
        <v>3</v>
      </c>
    </row>
    <row r="28" spans="2:3" x14ac:dyDescent="0.3">
      <c r="B28" s="35" t="s">
        <v>116</v>
      </c>
      <c r="C28">
        <v>4</v>
      </c>
    </row>
    <row r="29" spans="2:3" x14ac:dyDescent="0.3">
      <c r="B29" s="35" t="s">
        <v>117</v>
      </c>
      <c r="C29">
        <v>5</v>
      </c>
    </row>
    <row r="52" spans="4:10" x14ac:dyDescent="0.3">
      <c r="D52" s="212" t="s">
        <v>77</v>
      </c>
      <c r="E52" s="250"/>
      <c r="F52" s="253" t="s">
        <v>140</v>
      </c>
      <c r="G52" s="253"/>
      <c r="H52" s="253"/>
      <c r="I52" s="253"/>
      <c r="J52" s="209"/>
    </row>
    <row r="53" spans="4:10" x14ac:dyDescent="0.3">
      <c r="D53" s="212"/>
      <c r="E53" s="251"/>
      <c r="F53" s="254" t="s">
        <v>141</v>
      </c>
      <c r="G53" s="255"/>
      <c r="H53" s="254" t="s">
        <v>142</v>
      </c>
      <c r="I53" s="255"/>
      <c r="J53" s="209"/>
    </row>
    <row r="54" spans="4:10" ht="14.4" customHeight="1" x14ac:dyDescent="0.3">
      <c r="D54" s="212"/>
      <c r="E54" s="251"/>
      <c r="F54" s="254" t="s">
        <v>30</v>
      </c>
      <c r="G54" s="255"/>
      <c r="H54" s="254" t="s">
        <v>30</v>
      </c>
      <c r="I54" s="255"/>
      <c r="J54" s="209"/>
    </row>
    <row r="55" spans="4:10" ht="40.200000000000003" customHeight="1" x14ac:dyDescent="0.3">
      <c r="D55" s="212"/>
      <c r="E55" s="252"/>
      <c r="F55" s="213" t="s">
        <v>38</v>
      </c>
      <c r="G55" s="215" t="s">
        <v>39</v>
      </c>
      <c r="H55" s="213" t="s">
        <v>38</v>
      </c>
      <c r="I55" s="215" t="s">
        <v>39</v>
      </c>
      <c r="J55" s="209"/>
    </row>
    <row r="56" spans="4:10" ht="29.4" customHeight="1" x14ac:dyDescent="0.3">
      <c r="D56" s="210" t="s">
        <v>12</v>
      </c>
      <c r="E56" s="211" t="s">
        <v>57</v>
      </c>
      <c r="F56" s="213">
        <v>2.8748870822041552</v>
      </c>
      <c r="G56" s="214">
        <v>246</v>
      </c>
      <c r="H56" s="213">
        <v>2.7789084878637125</v>
      </c>
      <c r="I56" s="214">
        <v>2211</v>
      </c>
      <c r="J56" s="209"/>
    </row>
    <row r="57" spans="4:10" ht="25.8" customHeight="1" x14ac:dyDescent="0.3">
      <c r="D57" s="248" t="s">
        <v>143</v>
      </c>
      <c r="E57" s="35" t="s">
        <v>146</v>
      </c>
      <c r="F57" s="182">
        <v>2.9481481481481482</v>
      </c>
      <c r="G57" s="48">
        <v>15</v>
      </c>
      <c r="H57" s="182">
        <v>2.8001314924391854</v>
      </c>
      <c r="I57" s="48">
        <v>169</v>
      </c>
      <c r="J57" s="209"/>
    </row>
    <row r="58" spans="4:10" ht="25.8" customHeight="1" x14ac:dyDescent="0.3">
      <c r="D58" s="248"/>
      <c r="E58" s="35" t="s">
        <v>147</v>
      </c>
      <c r="F58" s="182">
        <v>2.8910256410256414</v>
      </c>
      <c r="G58" s="48">
        <v>26</v>
      </c>
      <c r="H58" s="182">
        <v>2.7459867799811155</v>
      </c>
      <c r="I58" s="48">
        <v>353</v>
      </c>
      <c r="J58" s="209"/>
    </row>
    <row r="59" spans="4:10" ht="25.8" customHeight="1" x14ac:dyDescent="0.3">
      <c r="D59" s="248"/>
      <c r="E59" s="35" t="s">
        <v>148</v>
      </c>
      <c r="F59" s="182">
        <v>2.8156565656565649</v>
      </c>
      <c r="G59" s="48">
        <v>44</v>
      </c>
      <c r="H59" s="182">
        <v>2.6620000000000017</v>
      </c>
      <c r="I59" s="48">
        <v>250</v>
      </c>
      <c r="J59" s="209"/>
    </row>
    <row r="60" spans="4:10" ht="25.8" customHeight="1" x14ac:dyDescent="0.3">
      <c r="D60" s="248"/>
      <c r="E60" s="35" t="s">
        <v>149</v>
      </c>
      <c r="F60" s="182"/>
      <c r="G60" s="48"/>
      <c r="H60" s="182">
        <v>3.4444444444444433</v>
      </c>
      <c r="I60" s="48">
        <v>48</v>
      </c>
      <c r="J60" s="209"/>
    </row>
    <row r="61" spans="4:10" ht="25.8" customHeight="1" x14ac:dyDescent="0.3">
      <c r="D61" s="248"/>
      <c r="E61" s="35" t="s">
        <v>150</v>
      </c>
      <c r="F61" s="182">
        <v>3.0511111111111111</v>
      </c>
      <c r="G61" s="48">
        <v>25</v>
      </c>
      <c r="H61" s="182">
        <v>2.7585258525852581</v>
      </c>
      <c r="I61" s="48">
        <v>101</v>
      </c>
      <c r="J61" s="209"/>
    </row>
    <row r="62" spans="4:10" ht="25.8" customHeight="1" x14ac:dyDescent="0.3">
      <c r="D62" s="248"/>
      <c r="E62" s="35" t="s">
        <v>151</v>
      </c>
      <c r="F62" s="182">
        <v>2.8591269841269855</v>
      </c>
      <c r="G62" s="48">
        <v>56</v>
      </c>
      <c r="H62" s="182">
        <v>2.7597597597597598</v>
      </c>
      <c r="I62" s="48">
        <v>296</v>
      </c>
      <c r="J62" s="209"/>
    </row>
    <row r="63" spans="4:10" ht="25.8" customHeight="1" x14ac:dyDescent="0.3">
      <c r="D63" s="248"/>
      <c r="E63" s="35" t="s">
        <v>152</v>
      </c>
      <c r="F63" s="182">
        <v>2.8719806763285018</v>
      </c>
      <c r="G63" s="48">
        <v>23</v>
      </c>
      <c r="H63" s="182">
        <v>2.6620553359683812</v>
      </c>
      <c r="I63" s="48">
        <v>253</v>
      </c>
      <c r="J63" s="209"/>
    </row>
    <row r="64" spans="4:10" ht="25.8" customHeight="1" x14ac:dyDescent="0.3">
      <c r="D64" s="248"/>
      <c r="E64" s="35" t="s">
        <v>153</v>
      </c>
      <c r="F64" s="182">
        <v>2.6759259259259256</v>
      </c>
      <c r="G64" s="48">
        <v>6</v>
      </c>
      <c r="H64" s="182">
        <v>2.8537649219467398</v>
      </c>
      <c r="I64" s="48">
        <v>242</v>
      </c>
      <c r="J64" s="209"/>
    </row>
    <row r="65" spans="4:10" ht="25.8" customHeight="1" x14ac:dyDescent="0.3">
      <c r="D65" s="248"/>
      <c r="E65" s="35" t="s">
        <v>154</v>
      </c>
      <c r="F65" s="182">
        <v>2.8504273504273501</v>
      </c>
      <c r="G65" s="48">
        <v>26</v>
      </c>
      <c r="H65" s="182">
        <v>2.8522727272727275</v>
      </c>
      <c r="I65" s="48">
        <v>352</v>
      </c>
      <c r="J65" s="209"/>
    </row>
    <row r="66" spans="4:10" ht="25.8" customHeight="1" thickBot="1" x14ac:dyDescent="0.35">
      <c r="D66" s="249"/>
      <c r="E66" s="35" t="s">
        <v>155</v>
      </c>
      <c r="F66" s="182">
        <v>2.8533333333333326</v>
      </c>
      <c r="G66" s="48">
        <v>25</v>
      </c>
      <c r="H66" s="182">
        <v>2.7698412698412689</v>
      </c>
      <c r="I66" s="48">
        <v>147</v>
      </c>
      <c r="J66" s="209"/>
    </row>
    <row r="67" spans="4:10" ht="15" thickTop="1" x14ac:dyDescent="0.3"/>
  </sheetData>
  <mergeCells count="7">
    <mergeCell ref="D57:D66"/>
    <mergeCell ref="E52:E55"/>
    <mergeCell ref="F52:I52"/>
    <mergeCell ref="F53:G53"/>
    <mergeCell ref="H53:I53"/>
    <mergeCell ref="F54:G54"/>
    <mergeCell ref="H54:I54"/>
  </mergeCells>
  <conditionalFormatting sqref="B1:B10">
    <cfRule type="colorScale" priority="2">
      <colorScale>
        <cfvo type="min"/>
        <cfvo type="max"/>
        <color rgb="FF57BB8A"/>
        <color rgb="FFFFFFFF"/>
      </colorScale>
    </cfRule>
  </conditionalFormatting>
  <conditionalFormatting sqref="G56:G59 I56:I66 G61:G66">
    <cfRule type="cellIs" dxfId="51" priority="1" operator="lessThan">
      <formula>21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54C89-3821-4833-BD73-8F3D5965552F}">
  <sheetPr>
    <tabColor theme="0" tint="-0.499984740745262"/>
  </sheetPr>
  <dimension ref="A1:AF197"/>
  <sheetViews>
    <sheetView topLeftCell="J123" workbookViewId="0">
      <selection activeCell="A9" sqref="A9:A18"/>
    </sheetView>
  </sheetViews>
  <sheetFormatPr defaultRowHeight="14.4" x14ac:dyDescent="0.3"/>
  <sheetData>
    <row r="1" spans="1:26" ht="38.4" customHeight="1" thickTop="1" x14ac:dyDescent="0.3">
      <c r="B1" s="265" t="s">
        <v>77</v>
      </c>
      <c r="C1" s="266"/>
      <c r="D1" s="266"/>
      <c r="E1" s="267"/>
      <c r="F1" s="271" t="s">
        <v>78</v>
      </c>
      <c r="G1" s="260"/>
      <c r="H1" s="260" t="s">
        <v>1</v>
      </c>
      <c r="I1" s="260"/>
      <c r="J1" s="260" t="s">
        <v>2</v>
      </c>
      <c r="K1" s="260"/>
      <c r="L1" s="260" t="s">
        <v>3</v>
      </c>
      <c r="M1" s="260"/>
      <c r="N1" s="260" t="s">
        <v>4</v>
      </c>
      <c r="O1" s="260"/>
      <c r="P1" s="260" t="s">
        <v>5</v>
      </c>
      <c r="Q1" s="260"/>
      <c r="R1" s="260" t="s">
        <v>6</v>
      </c>
      <c r="S1" s="260"/>
      <c r="T1" s="260" t="s">
        <v>8</v>
      </c>
      <c r="U1" s="260"/>
      <c r="V1" s="260" t="s">
        <v>7</v>
      </c>
      <c r="W1" s="260"/>
      <c r="X1" s="260" t="s">
        <v>9</v>
      </c>
      <c r="Y1" s="261"/>
      <c r="Z1" s="104"/>
    </row>
    <row r="2" spans="1:26" ht="15" thickBot="1" x14ac:dyDescent="0.35">
      <c r="B2" s="268"/>
      <c r="C2" s="269"/>
      <c r="D2" s="269"/>
      <c r="E2" s="270"/>
      <c r="F2" s="105" t="s">
        <v>10</v>
      </c>
      <c r="G2" s="106" t="s">
        <v>11</v>
      </c>
      <c r="H2" s="106" t="s">
        <v>10</v>
      </c>
      <c r="I2" s="106" t="s">
        <v>11</v>
      </c>
      <c r="J2" s="106" t="s">
        <v>10</v>
      </c>
      <c r="K2" s="106" t="s">
        <v>11</v>
      </c>
      <c r="L2" s="106" t="s">
        <v>10</v>
      </c>
      <c r="M2" s="106" t="s">
        <v>11</v>
      </c>
      <c r="N2" s="106" t="s">
        <v>10</v>
      </c>
      <c r="O2" s="106" t="s">
        <v>11</v>
      </c>
      <c r="P2" s="106" t="s">
        <v>10</v>
      </c>
      <c r="Q2" s="106" t="s">
        <v>11</v>
      </c>
      <c r="R2" s="106" t="s">
        <v>10</v>
      </c>
      <c r="S2" s="106" t="s">
        <v>11</v>
      </c>
      <c r="T2" s="106" t="s">
        <v>10</v>
      </c>
      <c r="U2" s="106" t="s">
        <v>11</v>
      </c>
      <c r="V2" s="106" t="s">
        <v>10</v>
      </c>
      <c r="W2" s="106" t="s">
        <v>11</v>
      </c>
      <c r="X2" s="106" t="s">
        <v>10</v>
      </c>
      <c r="Y2" s="107" t="s">
        <v>11</v>
      </c>
      <c r="Z2" s="104"/>
    </row>
    <row r="3" spans="1:26" ht="29.4" thickTop="1" x14ac:dyDescent="0.3">
      <c r="A3">
        <v>1</v>
      </c>
      <c r="B3" s="108" t="s">
        <v>12</v>
      </c>
      <c r="C3" s="129" t="s">
        <v>13</v>
      </c>
      <c r="D3">
        <v>1</v>
      </c>
      <c r="E3" s="44" t="s">
        <v>58</v>
      </c>
      <c r="F3" s="109">
        <v>2.7888708513708482</v>
      </c>
      <c r="G3" s="110">
        <v>2464</v>
      </c>
      <c r="H3" s="111">
        <v>2.7203951182745816</v>
      </c>
      <c r="I3" s="110">
        <v>2464</v>
      </c>
      <c r="J3" s="111">
        <v>2.9620535714285769</v>
      </c>
      <c r="K3" s="110">
        <v>2464</v>
      </c>
      <c r="L3" s="111">
        <v>2.4212662337662363</v>
      </c>
      <c r="M3" s="110">
        <v>2464</v>
      </c>
      <c r="N3" s="111">
        <v>2.5746753246753267</v>
      </c>
      <c r="O3" s="110">
        <v>2464</v>
      </c>
      <c r="P3" s="111">
        <v>2.6908820346320392</v>
      </c>
      <c r="Q3" s="110">
        <v>2464</v>
      </c>
      <c r="R3" s="111">
        <v>2.8668831168831157</v>
      </c>
      <c r="S3" s="110">
        <v>2464</v>
      </c>
      <c r="T3" s="111">
        <v>1.9598214285714295</v>
      </c>
      <c r="U3" s="110">
        <v>2464</v>
      </c>
      <c r="V3" s="111">
        <v>1.9301948051948041</v>
      </c>
      <c r="W3" s="110">
        <v>2464</v>
      </c>
      <c r="X3" s="111">
        <v>2.6941722537390378</v>
      </c>
      <c r="Y3" s="112">
        <v>2464</v>
      </c>
      <c r="Z3" s="104"/>
    </row>
    <row r="4" spans="1:26" x14ac:dyDescent="0.3">
      <c r="A4">
        <v>2</v>
      </c>
      <c r="B4" s="258" t="s">
        <v>137</v>
      </c>
      <c r="C4" s="128" t="s">
        <v>138</v>
      </c>
      <c r="D4">
        <v>2</v>
      </c>
      <c r="E4" s="35" t="s">
        <v>71</v>
      </c>
      <c r="F4" s="114">
        <v>2.8151457712789969</v>
      </c>
      <c r="G4" s="115">
        <v>1231</v>
      </c>
      <c r="H4" s="116">
        <v>2.7339706394336787</v>
      </c>
      <c r="I4" s="115">
        <v>1231</v>
      </c>
      <c r="J4" s="116">
        <v>2.9929596533983234</v>
      </c>
      <c r="K4" s="115">
        <v>1231</v>
      </c>
      <c r="L4" s="116">
        <v>2.3841050636339007</v>
      </c>
      <c r="M4" s="115">
        <v>1231</v>
      </c>
      <c r="N4" s="116">
        <v>2.6131600324939117</v>
      </c>
      <c r="O4" s="115">
        <v>1231</v>
      </c>
      <c r="P4" s="116">
        <v>2.739777958299487</v>
      </c>
      <c r="Q4" s="115">
        <v>1231</v>
      </c>
      <c r="R4" s="116">
        <v>2.9374492282696991</v>
      </c>
      <c r="S4" s="115">
        <v>1231</v>
      </c>
      <c r="T4" s="116">
        <v>1.9055645816409426</v>
      </c>
      <c r="U4" s="115">
        <v>1231</v>
      </c>
      <c r="V4" s="116">
        <v>1.7774167343623071</v>
      </c>
      <c r="W4" s="115">
        <v>1231</v>
      </c>
      <c r="X4" s="116">
        <v>2.6537282941777298</v>
      </c>
      <c r="Y4" s="117">
        <v>1231</v>
      </c>
      <c r="Z4" s="104"/>
    </row>
    <row r="5" spans="1:26" x14ac:dyDescent="0.3">
      <c r="A5">
        <v>3</v>
      </c>
      <c r="B5" s="258"/>
      <c r="C5" s="128" t="s">
        <v>139</v>
      </c>
      <c r="D5">
        <v>3</v>
      </c>
      <c r="E5" s="35" t="s">
        <v>70</v>
      </c>
      <c r="F5" s="114">
        <v>2.7626385509597138</v>
      </c>
      <c r="G5" s="115">
        <v>1233</v>
      </c>
      <c r="H5" s="116">
        <v>2.706841617425559</v>
      </c>
      <c r="I5" s="115">
        <v>1233</v>
      </c>
      <c r="J5" s="116">
        <v>2.9311976209786419</v>
      </c>
      <c r="K5" s="115">
        <v>1233</v>
      </c>
      <c r="L5" s="116">
        <v>2.4583671262503382</v>
      </c>
      <c r="M5" s="115">
        <v>1233</v>
      </c>
      <c r="N5" s="116">
        <v>2.5362530413625324</v>
      </c>
      <c r="O5" s="115">
        <v>1233</v>
      </c>
      <c r="P5" s="116">
        <v>2.6420654230873226</v>
      </c>
      <c r="Q5" s="115">
        <v>1233</v>
      </c>
      <c r="R5" s="116">
        <v>2.7964314679643163</v>
      </c>
      <c r="S5" s="115">
        <v>1233</v>
      </c>
      <c r="T5" s="116">
        <v>2.0139902676399046</v>
      </c>
      <c r="U5" s="115">
        <v>1233</v>
      </c>
      <c r="V5" s="116">
        <v>2.0827250608272512</v>
      </c>
      <c r="W5" s="115">
        <v>1233</v>
      </c>
      <c r="X5" s="116">
        <v>2.7354166666666653</v>
      </c>
      <c r="Y5" s="117">
        <v>1233</v>
      </c>
      <c r="Z5" s="104"/>
    </row>
    <row r="6" spans="1:26" x14ac:dyDescent="0.3">
      <c r="A6">
        <v>4</v>
      </c>
      <c r="B6" s="258" t="s">
        <v>89</v>
      </c>
      <c r="C6" s="128" t="s">
        <v>15</v>
      </c>
      <c r="D6">
        <v>4</v>
      </c>
      <c r="E6" s="35" t="s">
        <v>15</v>
      </c>
      <c r="F6" s="114">
        <v>3.0351061962436363</v>
      </c>
      <c r="G6" s="115">
        <v>633</v>
      </c>
      <c r="H6" s="116">
        <v>2.914438050101559</v>
      </c>
      <c r="I6" s="115">
        <v>633</v>
      </c>
      <c r="J6" s="116">
        <v>3.1632438125329148</v>
      </c>
      <c r="K6" s="115">
        <v>633</v>
      </c>
      <c r="L6" s="116">
        <v>2.2319641916798303</v>
      </c>
      <c r="M6" s="115">
        <v>633</v>
      </c>
      <c r="N6" s="116">
        <v>2.7677725118483427</v>
      </c>
      <c r="O6" s="115">
        <v>633</v>
      </c>
      <c r="P6" s="116">
        <v>2.9934175882043172</v>
      </c>
      <c r="Q6" s="115">
        <v>633</v>
      </c>
      <c r="R6" s="116">
        <v>3.0533965244865726</v>
      </c>
      <c r="S6" s="115">
        <v>633</v>
      </c>
      <c r="T6" s="116">
        <v>2.1058451816745642</v>
      </c>
      <c r="U6" s="115">
        <v>633</v>
      </c>
      <c r="V6" s="116">
        <v>1.8909952606635065</v>
      </c>
      <c r="W6" s="115">
        <v>633</v>
      </c>
      <c r="X6" s="116">
        <v>2.7898989898989863</v>
      </c>
      <c r="Y6" s="117">
        <v>633</v>
      </c>
      <c r="Z6" s="104"/>
    </row>
    <row r="7" spans="1:26" x14ac:dyDescent="0.3">
      <c r="A7">
        <v>5</v>
      </c>
      <c r="B7" s="258"/>
      <c r="C7" s="128" t="s">
        <v>16</v>
      </c>
      <c r="D7">
        <v>5</v>
      </c>
      <c r="E7" s="35" t="s">
        <v>16</v>
      </c>
      <c r="F7" s="114">
        <v>2.8702516619183274</v>
      </c>
      <c r="G7" s="115">
        <v>468</v>
      </c>
      <c r="H7" s="116">
        <v>2.7651480463980449</v>
      </c>
      <c r="I7" s="115">
        <v>468</v>
      </c>
      <c r="J7" s="116">
        <v>3.0046296296296311</v>
      </c>
      <c r="K7" s="115">
        <v>468</v>
      </c>
      <c r="L7" s="116">
        <v>2.367165242165242</v>
      </c>
      <c r="M7" s="115">
        <v>468</v>
      </c>
      <c r="N7" s="116">
        <v>2.5905982905982916</v>
      </c>
      <c r="O7" s="115">
        <v>468</v>
      </c>
      <c r="P7" s="116">
        <v>2.8041310541310538</v>
      </c>
      <c r="Q7" s="115">
        <v>468</v>
      </c>
      <c r="R7" s="116">
        <v>2.8944444444444417</v>
      </c>
      <c r="S7" s="115">
        <v>468</v>
      </c>
      <c r="T7" s="116">
        <v>1.9567307692307694</v>
      </c>
      <c r="U7" s="115">
        <v>468</v>
      </c>
      <c r="V7" s="116">
        <v>1.8803418803418803</v>
      </c>
      <c r="W7" s="115">
        <v>468</v>
      </c>
      <c r="X7" s="116">
        <v>2.7180722891566278</v>
      </c>
      <c r="Y7" s="117">
        <v>468</v>
      </c>
      <c r="Z7" s="104"/>
    </row>
    <row r="8" spans="1:26" x14ac:dyDescent="0.3">
      <c r="A8">
        <v>6</v>
      </c>
      <c r="B8" s="258"/>
      <c r="C8" s="128" t="s">
        <v>17</v>
      </c>
      <c r="D8">
        <v>6</v>
      </c>
      <c r="E8" s="35" t="s">
        <v>17</v>
      </c>
      <c r="F8" s="114">
        <v>2.7784664830119392</v>
      </c>
      <c r="G8" s="115">
        <v>484</v>
      </c>
      <c r="H8" s="116">
        <v>2.7039182408500579</v>
      </c>
      <c r="I8" s="115">
        <v>484</v>
      </c>
      <c r="J8" s="116">
        <v>2.9634986225895319</v>
      </c>
      <c r="K8" s="115">
        <v>484</v>
      </c>
      <c r="L8" s="116">
        <v>2.4149449035812633</v>
      </c>
      <c r="M8" s="115">
        <v>484</v>
      </c>
      <c r="N8" s="116">
        <v>2.5318181818181831</v>
      </c>
      <c r="O8" s="115">
        <v>484</v>
      </c>
      <c r="P8" s="116">
        <v>2.6659779614325072</v>
      </c>
      <c r="Q8" s="115">
        <v>484</v>
      </c>
      <c r="R8" s="116">
        <v>2.8466942148760355</v>
      </c>
      <c r="S8" s="115">
        <v>484</v>
      </c>
      <c r="T8" s="116">
        <v>1.9400826446281003</v>
      </c>
      <c r="U8" s="115">
        <v>484</v>
      </c>
      <c r="V8" s="116">
        <v>1.8739669421487601</v>
      </c>
      <c r="W8" s="115">
        <v>484</v>
      </c>
      <c r="X8" s="116">
        <v>2.5953608247422673</v>
      </c>
      <c r="Y8" s="117">
        <v>484</v>
      </c>
      <c r="Z8" s="104"/>
    </row>
    <row r="9" spans="1:26" x14ac:dyDescent="0.3">
      <c r="A9">
        <v>7</v>
      </c>
      <c r="B9" s="258"/>
      <c r="C9" s="128" t="s">
        <v>18</v>
      </c>
      <c r="D9">
        <v>7</v>
      </c>
      <c r="E9" s="35" t="s">
        <v>18</v>
      </c>
      <c r="F9" s="114">
        <v>2.5736076126504361</v>
      </c>
      <c r="G9" s="115">
        <v>397</v>
      </c>
      <c r="H9" s="116">
        <v>2.5382781576106508</v>
      </c>
      <c r="I9" s="115">
        <v>397</v>
      </c>
      <c r="J9" s="116">
        <v>2.7896725440806054</v>
      </c>
      <c r="K9" s="115">
        <v>397</v>
      </c>
      <c r="L9" s="116">
        <v>2.6045340050377837</v>
      </c>
      <c r="M9" s="115">
        <v>397</v>
      </c>
      <c r="N9" s="116">
        <v>2.4327455919395464</v>
      </c>
      <c r="O9" s="115">
        <v>397</v>
      </c>
      <c r="P9" s="116">
        <v>2.4319899244332484</v>
      </c>
      <c r="Q9" s="115">
        <v>397</v>
      </c>
      <c r="R9" s="116">
        <v>2.7118387909319925</v>
      </c>
      <c r="S9" s="115">
        <v>397</v>
      </c>
      <c r="T9" s="116">
        <v>1.9326196473551636</v>
      </c>
      <c r="U9" s="115">
        <v>397</v>
      </c>
      <c r="V9" s="116">
        <v>2.0251889168765747</v>
      </c>
      <c r="W9" s="115">
        <v>397</v>
      </c>
      <c r="X9" s="116">
        <v>2.7101910828025479</v>
      </c>
      <c r="Y9" s="117">
        <v>397</v>
      </c>
      <c r="Z9" s="104"/>
    </row>
    <row r="10" spans="1:26" x14ac:dyDescent="0.3">
      <c r="A10">
        <v>8</v>
      </c>
      <c r="B10" s="258"/>
      <c r="C10" s="128" t="s">
        <v>19</v>
      </c>
      <c r="D10">
        <v>8</v>
      </c>
      <c r="E10" s="35" t="s">
        <v>19</v>
      </c>
      <c r="F10" s="114">
        <v>2.5742277547256815</v>
      </c>
      <c r="G10" s="115">
        <v>482</v>
      </c>
      <c r="H10" s="116">
        <v>2.588655898043867</v>
      </c>
      <c r="I10" s="115">
        <v>482</v>
      </c>
      <c r="J10" s="116">
        <v>2.7970262793914253</v>
      </c>
      <c r="K10" s="115">
        <v>482</v>
      </c>
      <c r="L10" s="116">
        <v>2.5778008298755184</v>
      </c>
      <c r="M10" s="115">
        <v>482</v>
      </c>
      <c r="N10" s="116">
        <v>2.4655601659751047</v>
      </c>
      <c r="O10" s="115">
        <v>482</v>
      </c>
      <c r="P10" s="116">
        <v>2.4218533886583686</v>
      </c>
      <c r="Q10" s="115">
        <v>482</v>
      </c>
      <c r="R10" s="116">
        <v>2.7431535269709606</v>
      </c>
      <c r="S10" s="115">
        <v>482</v>
      </c>
      <c r="T10" s="116">
        <v>1.8132780082987563</v>
      </c>
      <c r="U10" s="115">
        <v>482</v>
      </c>
      <c r="V10" s="116">
        <v>2.008298755186722</v>
      </c>
      <c r="W10" s="115">
        <v>482</v>
      </c>
      <c r="X10" s="116">
        <v>2.6207951070336386</v>
      </c>
      <c r="Y10" s="117">
        <v>482</v>
      </c>
      <c r="Z10" s="104"/>
    </row>
    <row r="11" spans="1:26" x14ac:dyDescent="0.3">
      <c r="B11" s="258" t="s">
        <v>140</v>
      </c>
      <c r="C11" s="128" t="s">
        <v>141</v>
      </c>
      <c r="D11" s="128"/>
      <c r="E11" s="128" t="s">
        <v>141</v>
      </c>
      <c r="F11" s="114">
        <v>2.8748870822041552</v>
      </c>
      <c r="G11" s="115">
        <v>246</v>
      </c>
      <c r="H11" s="116">
        <v>2.9708188153310107</v>
      </c>
      <c r="I11" s="115">
        <v>246</v>
      </c>
      <c r="J11" s="116">
        <v>2.9146341463414629</v>
      </c>
      <c r="K11" s="115">
        <v>246</v>
      </c>
      <c r="L11" s="116">
        <v>2.4498644986449847</v>
      </c>
      <c r="M11" s="115">
        <v>246</v>
      </c>
      <c r="N11" s="116">
        <v>2.6056910569105693</v>
      </c>
      <c r="O11" s="115">
        <v>246</v>
      </c>
      <c r="P11" s="116">
        <v>2.7560975609756109</v>
      </c>
      <c r="Q11" s="115">
        <v>246</v>
      </c>
      <c r="R11" s="116">
        <v>2.8032520325203256</v>
      </c>
      <c r="S11" s="115">
        <v>246</v>
      </c>
      <c r="T11" s="116">
        <v>2.1361788617886175</v>
      </c>
      <c r="U11" s="115">
        <v>246</v>
      </c>
      <c r="V11" s="116">
        <v>2.0203252032520318</v>
      </c>
      <c r="W11" s="115">
        <v>246</v>
      </c>
      <c r="X11" s="116">
        <v>2.7777777777777777</v>
      </c>
      <c r="Y11" s="117">
        <v>246</v>
      </c>
      <c r="Z11" s="104"/>
    </row>
    <row r="12" spans="1:26" x14ac:dyDescent="0.3">
      <c r="B12" s="258"/>
      <c r="C12" s="128" t="s">
        <v>142</v>
      </c>
      <c r="D12" s="128"/>
      <c r="E12" s="128" t="s">
        <v>142</v>
      </c>
      <c r="F12" s="114">
        <v>2.7789084878637125</v>
      </c>
      <c r="G12" s="115">
        <v>2211</v>
      </c>
      <c r="H12" s="116">
        <v>2.6915422885572187</v>
      </c>
      <c r="I12" s="115">
        <v>2211</v>
      </c>
      <c r="J12" s="116">
        <v>2.9672094075079176</v>
      </c>
      <c r="K12" s="115">
        <v>2211</v>
      </c>
      <c r="L12" s="116">
        <v>2.4161766922960926</v>
      </c>
      <c r="M12" s="115">
        <v>2211</v>
      </c>
      <c r="N12" s="116">
        <v>2.5704206241519643</v>
      </c>
      <c r="O12" s="115">
        <v>2211</v>
      </c>
      <c r="P12" s="116">
        <v>2.6828735112317204</v>
      </c>
      <c r="Q12" s="115">
        <v>2211</v>
      </c>
      <c r="R12" s="116">
        <v>2.8730890999547722</v>
      </c>
      <c r="S12" s="115">
        <v>2211</v>
      </c>
      <c r="T12" s="116">
        <v>1.9383763003165977</v>
      </c>
      <c r="U12" s="115">
        <v>2211</v>
      </c>
      <c r="V12" s="116">
        <v>1.9176843057440067</v>
      </c>
      <c r="W12" s="115">
        <v>2211</v>
      </c>
      <c r="X12" s="116">
        <v>2.6831566548881054</v>
      </c>
      <c r="Y12" s="117">
        <v>2211</v>
      </c>
      <c r="Z12" s="104"/>
    </row>
    <row r="13" spans="1:26" ht="28.8" customHeight="1" x14ac:dyDescent="0.3">
      <c r="A13" t="str">
        <f>CONCATENATE(D13,B13)</f>
        <v>11</v>
      </c>
      <c r="B13" s="24">
        <v>1</v>
      </c>
      <c r="C13" s="128" t="s">
        <v>14</v>
      </c>
      <c r="D13">
        <v>1</v>
      </c>
      <c r="E13" s="44" t="s">
        <v>58</v>
      </c>
      <c r="F13" s="114">
        <v>2.8147147147147158</v>
      </c>
      <c r="G13" s="115">
        <v>185</v>
      </c>
      <c r="H13" s="116">
        <v>2.7827220077220085</v>
      </c>
      <c r="I13" s="115">
        <v>185</v>
      </c>
      <c r="J13" s="116">
        <v>2.9873873873873866</v>
      </c>
      <c r="K13" s="115">
        <v>185</v>
      </c>
      <c r="L13" s="116">
        <v>2.4819819819819822</v>
      </c>
      <c r="M13" s="115">
        <v>185</v>
      </c>
      <c r="N13" s="116">
        <v>2.605405405405405</v>
      </c>
      <c r="O13" s="115">
        <v>185</v>
      </c>
      <c r="P13" s="116">
        <v>2.7261261261261267</v>
      </c>
      <c r="Q13" s="115">
        <v>185</v>
      </c>
      <c r="R13" s="116">
        <v>2.9091891891891901</v>
      </c>
      <c r="S13" s="115">
        <v>185</v>
      </c>
      <c r="T13" s="116">
        <v>2.0527027027027027</v>
      </c>
      <c r="U13" s="115">
        <v>185</v>
      </c>
      <c r="V13" s="116">
        <v>2.0702702702702704</v>
      </c>
      <c r="W13" s="115">
        <v>185</v>
      </c>
      <c r="X13" s="116">
        <v>2.5294117647058814</v>
      </c>
      <c r="Y13" s="117">
        <v>185</v>
      </c>
      <c r="Z13" s="104"/>
    </row>
    <row r="14" spans="1:26" x14ac:dyDescent="0.3">
      <c r="A14" t="str">
        <f t="shared" ref="A14:A77" si="0">CONCATENATE(D14,B14)</f>
        <v>21</v>
      </c>
      <c r="B14" s="24">
        <v>1</v>
      </c>
      <c r="C14" s="128"/>
      <c r="D14">
        <v>2</v>
      </c>
      <c r="E14" s="35" t="s">
        <v>71</v>
      </c>
      <c r="F14" s="114">
        <v>2.8118279569892479</v>
      </c>
      <c r="G14" s="115">
        <v>93</v>
      </c>
      <c r="H14" s="116">
        <v>2.7745775729646702</v>
      </c>
      <c r="I14" s="115">
        <v>93</v>
      </c>
      <c r="J14" s="116">
        <v>2.9767025089605741</v>
      </c>
      <c r="K14" s="115">
        <v>93</v>
      </c>
      <c r="L14" s="116">
        <v>2.4820788530465938</v>
      </c>
      <c r="M14" s="115">
        <v>93</v>
      </c>
      <c r="N14" s="116">
        <v>2.6580645161290319</v>
      </c>
      <c r="O14" s="115">
        <v>93</v>
      </c>
      <c r="P14" s="116">
        <v>2.7437275985663079</v>
      </c>
      <c r="Q14" s="115">
        <v>93</v>
      </c>
      <c r="R14" s="116">
        <v>2.9333333333333331</v>
      </c>
      <c r="S14" s="115">
        <v>93</v>
      </c>
      <c r="T14" s="116">
        <v>1.8870967741935483</v>
      </c>
      <c r="U14" s="115">
        <v>93</v>
      </c>
      <c r="V14" s="116">
        <v>1.8172043010752692</v>
      </c>
      <c r="W14" s="115">
        <v>93</v>
      </c>
      <c r="X14" s="116">
        <v>2.573170731707318</v>
      </c>
      <c r="Y14" s="117">
        <v>93</v>
      </c>
      <c r="Z14" s="104"/>
    </row>
    <row r="15" spans="1:26" x14ac:dyDescent="0.3">
      <c r="A15" t="str">
        <f t="shared" si="0"/>
        <v>31</v>
      </c>
      <c r="B15" s="24">
        <v>1</v>
      </c>
      <c r="C15" s="128"/>
      <c r="D15">
        <v>3</v>
      </c>
      <c r="E15" s="35" t="s">
        <v>70</v>
      </c>
      <c r="F15" s="114">
        <v>2.8176328502415457</v>
      </c>
      <c r="G15" s="115">
        <v>92</v>
      </c>
      <c r="H15" s="116">
        <v>2.7909549689441002</v>
      </c>
      <c r="I15" s="115">
        <v>92</v>
      </c>
      <c r="J15" s="116">
        <v>2.998188405797102</v>
      </c>
      <c r="K15" s="115">
        <v>92</v>
      </c>
      <c r="L15" s="116">
        <v>2.4818840579710142</v>
      </c>
      <c r="M15" s="115">
        <v>92</v>
      </c>
      <c r="N15" s="116">
        <v>2.5521739130434793</v>
      </c>
      <c r="O15" s="115">
        <v>92</v>
      </c>
      <c r="P15" s="116">
        <v>2.7083333333333344</v>
      </c>
      <c r="Q15" s="115">
        <v>92</v>
      </c>
      <c r="R15" s="116">
        <v>2.8847826086956521</v>
      </c>
      <c r="S15" s="115">
        <v>92</v>
      </c>
      <c r="T15" s="116">
        <v>2.2201086956521743</v>
      </c>
      <c r="U15" s="115">
        <v>92</v>
      </c>
      <c r="V15" s="116">
        <v>2.3260869565217392</v>
      </c>
      <c r="W15" s="115">
        <v>92</v>
      </c>
      <c r="X15" s="116">
        <v>2.4886363636363638</v>
      </c>
      <c r="Y15" s="117">
        <v>92</v>
      </c>
      <c r="Z15" s="104"/>
    </row>
    <row r="16" spans="1:26" x14ac:dyDescent="0.3">
      <c r="A16" t="str">
        <f t="shared" si="0"/>
        <v>41</v>
      </c>
      <c r="B16" s="24">
        <v>1</v>
      </c>
      <c r="C16" s="128"/>
      <c r="D16">
        <v>4</v>
      </c>
      <c r="E16" s="35" t="s">
        <v>15</v>
      </c>
      <c r="F16" s="114">
        <v>3.0106209150326797</v>
      </c>
      <c r="G16" s="115">
        <v>68</v>
      </c>
      <c r="H16" s="116">
        <v>2.8799894957983194</v>
      </c>
      <c r="I16" s="115">
        <v>68</v>
      </c>
      <c r="J16" s="116">
        <v>3.1421568627450984</v>
      </c>
      <c r="K16" s="115">
        <v>68</v>
      </c>
      <c r="L16" s="116">
        <v>2.3897058823529411</v>
      </c>
      <c r="M16" s="115">
        <v>68</v>
      </c>
      <c r="N16" s="116">
        <v>2.7382352941176467</v>
      </c>
      <c r="O16" s="115">
        <v>68</v>
      </c>
      <c r="P16" s="116">
        <v>2.9779411764705888</v>
      </c>
      <c r="Q16" s="115">
        <v>68</v>
      </c>
      <c r="R16" s="116">
        <v>3.0323529411764705</v>
      </c>
      <c r="S16" s="115">
        <v>68</v>
      </c>
      <c r="T16" s="116">
        <v>2.2683823529411757</v>
      </c>
      <c r="U16" s="115">
        <v>68</v>
      </c>
      <c r="V16" s="116">
        <v>2.0735294117647065</v>
      </c>
      <c r="W16" s="115">
        <v>68</v>
      </c>
      <c r="X16" s="116">
        <v>2.4090909090909074</v>
      </c>
      <c r="Y16" s="117">
        <v>68</v>
      </c>
      <c r="Z16" s="104"/>
    </row>
    <row r="17" spans="1:26" x14ac:dyDescent="0.3">
      <c r="A17" t="str">
        <f t="shared" si="0"/>
        <v>51</v>
      </c>
      <c r="B17" s="24">
        <v>1</v>
      </c>
      <c r="C17" s="128"/>
      <c r="D17">
        <v>5</v>
      </c>
      <c r="E17" s="35" t="s">
        <v>16</v>
      </c>
      <c r="F17" s="114">
        <v>2.7656565656565664</v>
      </c>
      <c r="G17" s="115">
        <v>55</v>
      </c>
      <c r="H17" s="116">
        <v>2.7896103896103894</v>
      </c>
      <c r="I17" s="115">
        <v>55</v>
      </c>
      <c r="J17" s="116">
        <v>2.9090909090909092</v>
      </c>
      <c r="K17" s="115">
        <v>55</v>
      </c>
      <c r="L17" s="116">
        <v>2.4878787878787874</v>
      </c>
      <c r="M17" s="115">
        <v>55</v>
      </c>
      <c r="N17" s="116">
        <v>2.541818181818182</v>
      </c>
      <c r="O17" s="115">
        <v>55</v>
      </c>
      <c r="P17" s="116">
        <v>2.6272727272727274</v>
      </c>
      <c r="Q17" s="115">
        <v>55</v>
      </c>
      <c r="R17" s="116">
        <v>2.836363636363636</v>
      </c>
      <c r="S17" s="115">
        <v>55</v>
      </c>
      <c r="T17" s="116">
        <v>1.913636363636364</v>
      </c>
      <c r="U17" s="115">
        <v>55</v>
      </c>
      <c r="V17" s="116">
        <v>1.8363636363636362</v>
      </c>
      <c r="W17" s="115">
        <v>55</v>
      </c>
      <c r="X17" s="116">
        <v>2.6538461538461542</v>
      </c>
      <c r="Y17" s="117">
        <v>55</v>
      </c>
      <c r="Z17" s="104"/>
    </row>
    <row r="18" spans="1:26" x14ac:dyDescent="0.3">
      <c r="A18" t="str">
        <f t="shared" si="0"/>
        <v>61</v>
      </c>
      <c r="B18" s="24">
        <v>1</v>
      </c>
      <c r="C18" s="128"/>
      <c r="D18">
        <v>6</v>
      </c>
      <c r="E18" s="35" t="s">
        <v>17</v>
      </c>
      <c r="F18" s="114">
        <v>2.8545751633986938</v>
      </c>
      <c r="G18" s="115">
        <v>34</v>
      </c>
      <c r="H18" s="116">
        <v>2.7615546218487395</v>
      </c>
      <c r="I18" s="115">
        <v>34</v>
      </c>
      <c r="J18" s="116">
        <v>3.0588235294117649</v>
      </c>
      <c r="K18" s="115">
        <v>34</v>
      </c>
      <c r="L18" s="116">
        <v>2.348039215686275</v>
      </c>
      <c r="M18" s="115">
        <v>34</v>
      </c>
      <c r="N18" s="116">
        <v>2.5705882352941183</v>
      </c>
      <c r="O18" s="115">
        <v>34</v>
      </c>
      <c r="P18" s="116">
        <v>2.7794117647058814</v>
      </c>
      <c r="Q18" s="115">
        <v>34</v>
      </c>
      <c r="R18" s="116">
        <v>2.9647058823529409</v>
      </c>
      <c r="S18" s="115">
        <v>34</v>
      </c>
      <c r="T18" s="116">
        <v>2.0367647058823537</v>
      </c>
      <c r="U18" s="115">
        <v>34</v>
      </c>
      <c r="V18" s="116">
        <v>2.0882352941176472</v>
      </c>
      <c r="W18" s="115">
        <v>34</v>
      </c>
      <c r="X18" s="116">
        <v>2.5833333333333335</v>
      </c>
      <c r="Y18" s="117">
        <v>34</v>
      </c>
      <c r="Z18" s="104"/>
    </row>
    <row r="19" spans="1:26" x14ac:dyDescent="0.3">
      <c r="A19" t="str">
        <f t="shared" si="0"/>
        <v>71</v>
      </c>
      <c r="B19" s="24">
        <v>1</v>
      </c>
      <c r="C19" s="128"/>
      <c r="D19">
        <v>7</v>
      </c>
      <c r="E19" s="35" t="s">
        <v>18</v>
      </c>
      <c r="F19" s="114">
        <v>1.8680555555555556</v>
      </c>
      <c r="G19" s="115">
        <v>8</v>
      </c>
      <c r="H19" s="116">
        <v>2.2053571428571432</v>
      </c>
      <c r="I19" s="115">
        <v>8</v>
      </c>
      <c r="J19" s="116">
        <v>2.1875</v>
      </c>
      <c r="K19" s="115">
        <v>8</v>
      </c>
      <c r="L19" s="116">
        <v>3.291666666666667</v>
      </c>
      <c r="M19" s="115">
        <v>8</v>
      </c>
      <c r="N19" s="116">
        <v>1.9749999999999996</v>
      </c>
      <c r="O19" s="115">
        <v>8</v>
      </c>
      <c r="P19" s="116">
        <v>1.7916666666666667</v>
      </c>
      <c r="Q19" s="115">
        <v>8</v>
      </c>
      <c r="R19" s="116">
        <v>2.125</v>
      </c>
      <c r="S19" s="115">
        <v>8</v>
      </c>
      <c r="T19" s="116">
        <v>2.40625</v>
      </c>
      <c r="U19" s="115">
        <v>8</v>
      </c>
      <c r="V19" s="116">
        <v>3.25</v>
      </c>
      <c r="W19" s="115">
        <v>8</v>
      </c>
      <c r="X19" s="116">
        <v>2.375</v>
      </c>
      <c r="Y19" s="117">
        <v>8</v>
      </c>
      <c r="Z19" s="104"/>
    </row>
    <row r="20" spans="1:26" x14ac:dyDescent="0.3">
      <c r="A20" t="str">
        <f t="shared" si="0"/>
        <v>81</v>
      </c>
      <c r="B20" s="24">
        <v>1</v>
      </c>
      <c r="C20" s="128"/>
      <c r="D20">
        <v>8</v>
      </c>
      <c r="E20" s="35" t="s">
        <v>19</v>
      </c>
      <c r="F20" s="114">
        <v>2.5944444444444441</v>
      </c>
      <c r="G20" s="115">
        <v>20</v>
      </c>
      <c r="H20" s="116">
        <v>2.7</v>
      </c>
      <c r="I20" s="115">
        <v>20</v>
      </c>
      <c r="J20" s="116">
        <v>2.875</v>
      </c>
      <c r="K20" s="115">
        <v>20</v>
      </c>
      <c r="L20" s="116">
        <v>2.6833333333333331</v>
      </c>
      <c r="M20" s="115">
        <v>20</v>
      </c>
      <c r="N20" s="116">
        <v>2.6399999999999997</v>
      </c>
      <c r="O20" s="115">
        <v>20</v>
      </c>
      <c r="P20" s="116">
        <v>2.4249999999999998</v>
      </c>
      <c r="Q20" s="115">
        <v>20</v>
      </c>
      <c r="R20" s="116">
        <v>2.91</v>
      </c>
      <c r="S20" s="115">
        <v>20</v>
      </c>
      <c r="T20" s="116">
        <v>1.5875000000000001</v>
      </c>
      <c r="U20" s="115">
        <v>20</v>
      </c>
      <c r="V20" s="116">
        <v>2.2000000000000002</v>
      </c>
      <c r="W20" s="115">
        <v>20</v>
      </c>
      <c r="X20" s="116">
        <v>2.6</v>
      </c>
      <c r="Y20" s="117">
        <v>20</v>
      </c>
      <c r="Z20" s="104"/>
    </row>
    <row r="21" spans="1:26" ht="28.8" customHeight="1" x14ac:dyDescent="0.3">
      <c r="A21" t="str">
        <f t="shared" si="0"/>
        <v>12</v>
      </c>
      <c r="B21" s="24">
        <v>2</v>
      </c>
      <c r="C21" s="128" t="s">
        <v>20</v>
      </c>
      <c r="D21">
        <v>1</v>
      </c>
      <c r="E21" s="44" t="s">
        <v>58</v>
      </c>
      <c r="F21" s="114">
        <v>2.7521929824561386</v>
      </c>
      <c r="G21" s="115">
        <v>380</v>
      </c>
      <c r="H21" s="116">
        <v>2.6653665413533827</v>
      </c>
      <c r="I21" s="115">
        <v>380</v>
      </c>
      <c r="J21" s="116">
        <v>2.9346491228070177</v>
      </c>
      <c r="K21" s="115">
        <v>380</v>
      </c>
      <c r="L21" s="116">
        <v>2.4609649122807005</v>
      </c>
      <c r="M21" s="115">
        <v>380</v>
      </c>
      <c r="N21" s="116">
        <v>2.5857894736842097</v>
      </c>
      <c r="O21" s="115">
        <v>380</v>
      </c>
      <c r="P21" s="116">
        <v>2.6521929824561417</v>
      </c>
      <c r="Q21" s="115">
        <v>380</v>
      </c>
      <c r="R21" s="116">
        <v>2.918421052631579</v>
      </c>
      <c r="S21" s="115">
        <v>380</v>
      </c>
      <c r="T21" s="116">
        <v>1.9480263157894742</v>
      </c>
      <c r="U21" s="115">
        <v>380</v>
      </c>
      <c r="V21" s="116">
        <v>1.8236842105263167</v>
      </c>
      <c r="W21" s="115">
        <v>380</v>
      </c>
      <c r="X21" s="116">
        <v>2.5992779783393498</v>
      </c>
      <c r="Y21" s="117">
        <v>380</v>
      </c>
      <c r="Z21" s="104"/>
    </row>
    <row r="22" spans="1:26" x14ac:dyDescent="0.3">
      <c r="A22" t="str">
        <f t="shared" si="0"/>
        <v>22</v>
      </c>
      <c r="B22" s="24">
        <v>2</v>
      </c>
      <c r="C22" s="128"/>
      <c r="D22">
        <v>2</v>
      </c>
      <c r="E22" s="35" t="s">
        <v>71</v>
      </c>
      <c r="F22" s="114">
        <v>2.8143115942028976</v>
      </c>
      <c r="G22" s="115">
        <v>184</v>
      </c>
      <c r="H22" s="116">
        <v>2.6893439440993778</v>
      </c>
      <c r="I22" s="115">
        <v>184</v>
      </c>
      <c r="J22" s="116">
        <v>3.0054347826086958</v>
      </c>
      <c r="K22" s="115">
        <v>184</v>
      </c>
      <c r="L22" s="116">
        <v>2.4275362318840576</v>
      </c>
      <c r="M22" s="115">
        <v>184</v>
      </c>
      <c r="N22" s="116">
        <v>2.6445652173913041</v>
      </c>
      <c r="O22" s="115">
        <v>184</v>
      </c>
      <c r="P22" s="116">
        <v>2.7490942028985508</v>
      </c>
      <c r="Q22" s="115">
        <v>184</v>
      </c>
      <c r="R22" s="116">
        <v>3.0108695652173925</v>
      </c>
      <c r="S22" s="115">
        <v>184</v>
      </c>
      <c r="T22" s="116">
        <v>1.9307065217391304</v>
      </c>
      <c r="U22" s="115">
        <v>184</v>
      </c>
      <c r="V22" s="116">
        <v>1.6249999999999996</v>
      </c>
      <c r="W22" s="115">
        <v>184</v>
      </c>
      <c r="X22" s="116">
        <v>2.5267175572519092</v>
      </c>
      <c r="Y22" s="117">
        <v>184</v>
      </c>
      <c r="Z22" s="104"/>
    </row>
    <row r="23" spans="1:26" x14ac:dyDescent="0.3">
      <c r="A23" t="str">
        <f t="shared" si="0"/>
        <v>32</v>
      </c>
      <c r="B23" s="24">
        <v>2</v>
      </c>
      <c r="C23" s="128"/>
      <c r="D23">
        <v>3</v>
      </c>
      <c r="E23" s="35" t="s">
        <v>70</v>
      </c>
      <c r="F23" s="114">
        <v>2.6938775510204098</v>
      </c>
      <c r="G23" s="115">
        <v>196</v>
      </c>
      <c r="H23" s="116">
        <v>2.6428571428571428</v>
      </c>
      <c r="I23" s="115">
        <v>196</v>
      </c>
      <c r="J23" s="116">
        <v>2.8681972789115644</v>
      </c>
      <c r="K23" s="115">
        <v>196</v>
      </c>
      <c r="L23" s="116">
        <v>2.4923469387755097</v>
      </c>
      <c r="M23" s="115">
        <v>196</v>
      </c>
      <c r="N23" s="116">
        <v>2.5306122448979593</v>
      </c>
      <c r="O23" s="115">
        <v>196</v>
      </c>
      <c r="P23" s="116">
        <v>2.5612244897959182</v>
      </c>
      <c r="Q23" s="115">
        <v>196</v>
      </c>
      <c r="R23" s="116">
        <v>2.8316326530612259</v>
      </c>
      <c r="S23" s="115">
        <v>196</v>
      </c>
      <c r="T23" s="116">
        <v>1.9642857142857142</v>
      </c>
      <c r="U23" s="115">
        <v>196</v>
      </c>
      <c r="V23" s="116">
        <v>2.0102040816326525</v>
      </c>
      <c r="W23" s="115">
        <v>196</v>
      </c>
      <c r="X23" s="116">
        <v>2.6643835616438354</v>
      </c>
      <c r="Y23" s="117">
        <v>196</v>
      </c>
      <c r="Z23" s="104"/>
    </row>
    <row r="24" spans="1:26" x14ac:dyDescent="0.3">
      <c r="A24" t="str">
        <f t="shared" si="0"/>
        <v>42</v>
      </c>
      <c r="B24" s="24">
        <v>2</v>
      </c>
      <c r="C24" s="128"/>
      <c r="D24">
        <v>4</v>
      </c>
      <c r="E24" s="35" t="s">
        <v>15</v>
      </c>
      <c r="F24" s="114">
        <v>3.0007716049382704</v>
      </c>
      <c r="G24" s="115">
        <v>72</v>
      </c>
      <c r="H24" s="116">
        <v>2.9439484126984126</v>
      </c>
      <c r="I24" s="115">
        <v>72</v>
      </c>
      <c r="J24" s="116">
        <v>3.1481481481481475</v>
      </c>
      <c r="K24" s="115">
        <v>72</v>
      </c>
      <c r="L24" s="116">
        <v>2.280092592592593</v>
      </c>
      <c r="M24" s="115">
        <v>72</v>
      </c>
      <c r="N24" s="116">
        <v>2.7805555555555568</v>
      </c>
      <c r="O24" s="115">
        <v>72</v>
      </c>
      <c r="P24" s="116">
        <v>2.8888888888888888</v>
      </c>
      <c r="Q24" s="115">
        <v>72</v>
      </c>
      <c r="R24" s="116">
        <v>3.125</v>
      </c>
      <c r="S24" s="115">
        <v>72</v>
      </c>
      <c r="T24" s="116">
        <v>2.2361111111111112</v>
      </c>
      <c r="U24" s="115">
        <v>72</v>
      </c>
      <c r="V24" s="116">
        <v>1.6527777777777781</v>
      </c>
      <c r="W24" s="115">
        <v>72</v>
      </c>
      <c r="X24" s="116">
        <v>2.6170212765957448</v>
      </c>
      <c r="Y24" s="117">
        <v>72</v>
      </c>
      <c r="Z24" s="104"/>
    </row>
    <row r="25" spans="1:26" x14ac:dyDescent="0.3">
      <c r="A25" t="str">
        <f t="shared" si="0"/>
        <v>52</v>
      </c>
      <c r="B25" s="24">
        <v>2</v>
      </c>
      <c r="C25" s="128"/>
      <c r="D25">
        <v>5</v>
      </c>
      <c r="E25" s="35" t="s">
        <v>16</v>
      </c>
      <c r="F25" s="114">
        <v>2.8816137566137559</v>
      </c>
      <c r="G25" s="115">
        <v>84</v>
      </c>
      <c r="H25" s="116">
        <v>2.7132227891156466</v>
      </c>
      <c r="I25" s="115">
        <v>84</v>
      </c>
      <c r="J25" s="116">
        <v>3.0734126984126973</v>
      </c>
      <c r="K25" s="115">
        <v>84</v>
      </c>
      <c r="L25" s="116">
        <v>2.2936507936507931</v>
      </c>
      <c r="M25" s="115">
        <v>84</v>
      </c>
      <c r="N25" s="116">
        <v>2.621428571428571</v>
      </c>
      <c r="O25" s="115">
        <v>84</v>
      </c>
      <c r="P25" s="116">
        <v>2.8392857142857135</v>
      </c>
      <c r="Q25" s="115">
        <v>84</v>
      </c>
      <c r="R25" s="116">
        <v>2.9500000000000006</v>
      </c>
      <c r="S25" s="115">
        <v>84</v>
      </c>
      <c r="T25" s="116">
        <v>1.9494047619047616</v>
      </c>
      <c r="U25" s="115">
        <v>84</v>
      </c>
      <c r="V25" s="116">
        <v>1.80952380952381</v>
      </c>
      <c r="W25" s="115">
        <v>84</v>
      </c>
      <c r="X25" s="116">
        <v>2.7246376811594208</v>
      </c>
      <c r="Y25" s="117">
        <v>84</v>
      </c>
      <c r="Z25" s="104"/>
    </row>
    <row r="26" spans="1:26" x14ac:dyDescent="0.3">
      <c r="A26" t="str">
        <f t="shared" si="0"/>
        <v>62</v>
      </c>
      <c r="B26" s="24">
        <v>2</v>
      </c>
      <c r="C26" s="128"/>
      <c r="D26">
        <v>6</v>
      </c>
      <c r="E26" s="35" t="s">
        <v>17</v>
      </c>
      <c r="F26" s="114">
        <v>2.6824417009602195</v>
      </c>
      <c r="G26" s="115">
        <v>81</v>
      </c>
      <c r="H26" s="116">
        <v>2.585097001763669</v>
      </c>
      <c r="I26" s="115">
        <v>81</v>
      </c>
      <c r="J26" s="116">
        <v>2.8703703703703711</v>
      </c>
      <c r="K26" s="115">
        <v>81</v>
      </c>
      <c r="L26" s="116">
        <v>2.5946502057613166</v>
      </c>
      <c r="M26" s="115">
        <v>81</v>
      </c>
      <c r="N26" s="116">
        <v>2.5950617283950619</v>
      </c>
      <c r="O26" s="115">
        <v>81</v>
      </c>
      <c r="P26" s="116">
        <v>2.5987654320987659</v>
      </c>
      <c r="Q26" s="115">
        <v>81</v>
      </c>
      <c r="R26" s="116">
        <v>2.88148148148148</v>
      </c>
      <c r="S26" s="115">
        <v>81</v>
      </c>
      <c r="T26" s="116">
        <v>2.0277777777777786</v>
      </c>
      <c r="U26" s="115">
        <v>81</v>
      </c>
      <c r="V26" s="116">
        <v>1.9012345679012346</v>
      </c>
      <c r="W26" s="115">
        <v>81</v>
      </c>
      <c r="X26" s="116">
        <v>2.1428571428571428</v>
      </c>
      <c r="Y26" s="117">
        <v>81</v>
      </c>
      <c r="Z26" s="104"/>
    </row>
    <row r="27" spans="1:26" x14ac:dyDescent="0.3">
      <c r="A27" t="str">
        <f t="shared" si="0"/>
        <v>72</v>
      </c>
      <c r="B27" s="24">
        <v>2</v>
      </c>
      <c r="C27" s="128"/>
      <c r="D27">
        <v>7</v>
      </c>
      <c r="E27" s="35" t="s">
        <v>18</v>
      </c>
      <c r="F27" s="114">
        <v>2.6021021021021022</v>
      </c>
      <c r="G27" s="115">
        <v>74</v>
      </c>
      <c r="H27" s="116">
        <v>2.4498069498069506</v>
      </c>
      <c r="I27" s="115">
        <v>74</v>
      </c>
      <c r="J27" s="116">
        <v>2.7364864864864873</v>
      </c>
      <c r="K27" s="115">
        <v>74</v>
      </c>
      <c r="L27" s="116">
        <v>2.5135135135135132</v>
      </c>
      <c r="M27" s="115">
        <v>74</v>
      </c>
      <c r="N27" s="116">
        <v>2.3351351351351353</v>
      </c>
      <c r="O27" s="115">
        <v>74</v>
      </c>
      <c r="P27" s="116">
        <v>2.5360360360360366</v>
      </c>
      <c r="Q27" s="115">
        <v>74</v>
      </c>
      <c r="R27" s="116">
        <v>2.6621621621621609</v>
      </c>
      <c r="S27" s="115">
        <v>74</v>
      </c>
      <c r="T27" s="116">
        <v>1.8277027027027024</v>
      </c>
      <c r="U27" s="115">
        <v>74</v>
      </c>
      <c r="V27" s="116">
        <v>1.8108108108108107</v>
      </c>
      <c r="W27" s="115">
        <v>74</v>
      </c>
      <c r="X27" s="116">
        <v>2.7361111111111116</v>
      </c>
      <c r="Y27" s="117">
        <v>74</v>
      </c>
      <c r="Z27" s="104"/>
    </row>
    <row r="28" spans="1:26" x14ac:dyDescent="0.3">
      <c r="A28" t="str">
        <f t="shared" si="0"/>
        <v>82</v>
      </c>
      <c r="B28" s="24">
        <v>2</v>
      </c>
      <c r="C28" s="128"/>
      <c r="D28">
        <v>8</v>
      </c>
      <c r="E28" s="35" t="s">
        <v>19</v>
      </c>
      <c r="F28" s="114">
        <v>2.578099838969405</v>
      </c>
      <c r="G28" s="115">
        <v>69</v>
      </c>
      <c r="H28" s="116">
        <v>2.6418219461697729</v>
      </c>
      <c r="I28" s="115">
        <v>69</v>
      </c>
      <c r="J28" s="116">
        <v>2.8309178743961354</v>
      </c>
      <c r="K28" s="115">
        <v>69</v>
      </c>
      <c r="L28" s="116">
        <v>2.6400966183574872</v>
      </c>
      <c r="M28" s="115">
        <v>69</v>
      </c>
      <c r="N28" s="116">
        <v>2.5971014492753626</v>
      </c>
      <c r="O28" s="115">
        <v>69</v>
      </c>
      <c r="P28" s="116">
        <v>2.3647342995169076</v>
      </c>
      <c r="Q28" s="115">
        <v>69</v>
      </c>
      <c r="R28" s="116">
        <v>2.9826086956521736</v>
      </c>
      <c r="S28" s="115">
        <v>69</v>
      </c>
      <c r="T28" s="116">
        <v>1.6811594202898554</v>
      </c>
      <c r="U28" s="115">
        <v>69</v>
      </c>
      <c r="V28" s="116">
        <v>1.9420289855072468</v>
      </c>
      <c r="W28" s="115">
        <v>69</v>
      </c>
      <c r="X28" s="116">
        <v>2.5957446808510638</v>
      </c>
      <c r="Y28" s="117">
        <v>69</v>
      </c>
      <c r="Z28" s="104"/>
    </row>
    <row r="29" spans="1:26" ht="28.8" customHeight="1" x14ac:dyDescent="0.3">
      <c r="A29" t="str">
        <f t="shared" si="0"/>
        <v>13</v>
      </c>
      <c r="B29" s="24">
        <v>3</v>
      </c>
      <c r="C29" s="128" t="s">
        <v>21</v>
      </c>
      <c r="D29">
        <v>1</v>
      </c>
      <c r="E29" s="44" t="s">
        <v>58</v>
      </c>
      <c r="F29" s="114">
        <v>2.6860640301318273</v>
      </c>
      <c r="G29" s="115">
        <v>295</v>
      </c>
      <c r="H29" s="116">
        <v>2.5866828087167071</v>
      </c>
      <c r="I29" s="115">
        <v>295</v>
      </c>
      <c r="J29" s="116">
        <v>2.8751412429378527</v>
      </c>
      <c r="K29" s="115">
        <v>295</v>
      </c>
      <c r="L29" s="116">
        <v>2.4796610169491511</v>
      </c>
      <c r="M29" s="115">
        <v>295</v>
      </c>
      <c r="N29" s="116">
        <v>2.5057627118644059</v>
      </c>
      <c r="O29" s="115">
        <v>295</v>
      </c>
      <c r="P29" s="116">
        <v>2.6259887005649722</v>
      </c>
      <c r="Q29" s="115">
        <v>295</v>
      </c>
      <c r="R29" s="116">
        <v>2.825084745762712</v>
      </c>
      <c r="S29" s="115">
        <v>295</v>
      </c>
      <c r="T29" s="116">
        <v>1.987288135593221</v>
      </c>
      <c r="U29" s="115">
        <v>295</v>
      </c>
      <c r="V29" s="116">
        <v>1.9152542372881358</v>
      </c>
      <c r="W29" s="115">
        <v>295</v>
      </c>
      <c r="X29" s="116">
        <v>2.651685393258425</v>
      </c>
      <c r="Y29" s="117">
        <v>295</v>
      </c>
      <c r="Z29" s="104"/>
    </row>
    <row r="30" spans="1:26" x14ac:dyDescent="0.3">
      <c r="A30" t="str">
        <f t="shared" si="0"/>
        <v>23</v>
      </c>
      <c r="B30" s="24">
        <v>3</v>
      </c>
      <c r="C30" s="128"/>
      <c r="D30">
        <v>2</v>
      </c>
      <c r="E30" s="35" t="s">
        <v>71</v>
      </c>
      <c r="F30" s="114">
        <v>2.7045138888888882</v>
      </c>
      <c r="G30" s="115">
        <v>160</v>
      </c>
      <c r="H30" s="116">
        <v>2.569084821428572</v>
      </c>
      <c r="I30" s="115">
        <v>160</v>
      </c>
      <c r="J30" s="116">
        <v>2.9375000000000004</v>
      </c>
      <c r="K30" s="115">
        <v>160</v>
      </c>
      <c r="L30" s="116">
        <v>2.4218750000000004</v>
      </c>
      <c r="M30" s="115">
        <v>160</v>
      </c>
      <c r="N30" s="116">
        <v>2.555000000000001</v>
      </c>
      <c r="O30" s="115">
        <v>160</v>
      </c>
      <c r="P30" s="116">
        <v>2.6635416666666694</v>
      </c>
      <c r="Q30" s="115">
        <v>160</v>
      </c>
      <c r="R30" s="116">
        <v>2.9275000000000002</v>
      </c>
      <c r="S30" s="115">
        <v>160</v>
      </c>
      <c r="T30" s="116">
        <v>1.8765625000000004</v>
      </c>
      <c r="U30" s="115">
        <v>160</v>
      </c>
      <c r="V30" s="116">
        <v>1.7624999999999995</v>
      </c>
      <c r="W30" s="115">
        <v>160</v>
      </c>
      <c r="X30" s="116">
        <v>2.5958904109589054</v>
      </c>
      <c r="Y30" s="117">
        <v>160</v>
      </c>
      <c r="Z30" s="104"/>
    </row>
    <row r="31" spans="1:26" x14ac:dyDescent="0.3">
      <c r="A31" t="str">
        <f t="shared" si="0"/>
        <v>33</v>
      </c>
      <c r="B31" s="24">
        <v>3</v>
      </c>
      <c r="C31" s="128"/>
      <c r="D31">
        <v>3</v>
      </c>
      <c r="E31" s="35" t="s">
        <v>70</v>
      </c>
      <c r="F31" s="114">
        <v>2.6641975308641954</v>
      </c>
      <c r="G31" s="115">
        <v>135</v>
      </c>
      <c r="H31" s="116">
        <v>2.6075396825396813</v>
      </c>
      <c r="I31" s="115">
        <v>135</v>
      </c>
      <c r="J31" s="116">
        <v>2.801234567901234</v>
      </c>
      <c r="K31" s="115">
        <v>135</v>
      </c>
      <c r="L31" s="116">
        <v>2.5481481481481487</v>
      </c>
      <c r="M31" s="115">
        <v>135</v>
      </c>
      <c r="N31" s="116">
        <v>2.4474074074074079</v>
      </c>
      <c r="O31" s="115">
        <v>135</v>
      </c>
      <c r="P31" s="116">
        <v>2.581481481481481</v>
      </c>
      <c r="Q31" s="115">
        <v>135</v>
      </c>
      <c r="R31" s="116">
        <v>2.7037037037037033</v>
      </c>
      <c r="S31" s="115">
        <v>135</v>
      </c>
      <c r="T31" s="116">
        <v>2.1185185185185196</v>
      </c>
      <c r="U31" s="115">
        <v>135</v>
      </c>
      <c r="V31" s="116">
        <v>2.0962962962962965</v>
      </c>
      <c r="W31" s="115">
        <v>135</v>
      </c>
      <c r="X31" s="116">
        <v>2.71900826446281</v>
      </c>
      <c r="Y31" s="117">
        <v>135</v>
      </c>
      <c r="Z31" s="104"/>
    </row>
    <row r="32" spans="1:26" x14ac:dyDescent="0.3">
      <c r="A32" t="str">
        <f t="shared" si="0"/>
        <v>43</v>
      </c>
      <c r="B32" s="24">
        <v>3</v>
      </c>
      <c r="C32" s="128"/>
      <c r="D32">
        <v>4</v>
      </c>
      <c r="E32" s="35" t="s">
        <v>15</v>
      </c>
      <c r="F32" s="114">
        <v>2.9098765432098759</v>
      </c>
      <c r="G32" s="115">
        <v>90</v>
      </c>
      <c r="H32" s="116">
        <v>2.7817460317460316</v>
      </c>
      <c r="I32" s="115">
        <v>90</v>
      </c>
      <c r="J32" s="116">
        <v>3.0296296296296301</v>
      </c>
      <c r="K32" s="115">
        <v>90</v>
      </c>
      <c r="L32" s="116">
        <v>2.3092592592592593</v>
      </c>
      <c r="M32" s="115">
        <v>90</v>
      </c>
      <c r="N32" s="116">
        <v>2.6422222222222218</v>
      </c>
      <c r="O32" s="115">
        <v>90</v>
      </c>
      <c r="P32" s="116">
        <v>2.9222222222222234</v>
      </c>
      <c r="Q32" s="115">
        <v>90</v>
      </c>
      <c r="R32" s="116">
        <v>2.9155555555555552</v>
      </c>
      <c r="S32" s="115">
        <v>90</v>
      </c>
      <c r="T32" s="116">
        <v>2.0472222222222229</v>
      </c>
      <c r="U32" s="115">
        <v>90</v>
      </c>
      <c r="V32" s="116">
        <v>1.8555555555555556</v>
      </c>
      <c r="W32" s="115">
        <v>90</v>
      </c>
      <c r="X32" s="116">
        <v>2.8409090909090917</v>
      </c>
      <c r="Y32" s="117">
        <v>90</v>
      </c>
      <c r="Z32" s="104"/>
    </row>
    <row r="33" spans="1:26" x14ac:dyDescent="0.3">
      <c r="A33" t="str">
        <f t="shared" si="0"/>
        <v>53</v>
      </c>
      <c r="B33" s="24">
        <v>3</v>
      </c>
      <c r="C33" s="128"/>
      <c r="D33">
        <v>5</v>
      </c>
      <c r="E33" s="35" t="s">
        <v>16</v>
      </c>
      <c r="F33" s="114">
        <v>2.7432950191570877</v>
      </c>
      <c r="G33" s="115">
        <v>58</v>
      </c>
      <c r="H33" s="116">
        <v>2.521243842364532</v>
      </c>
      <c r="I33" s="115">
        <v>58</v>
      </c>
      <c r="J33" s="116">
        <v>2.8620689655172411</v>
      </c>
      <c r="K33" s="115">
        <v>58</v>
      </c>
      <c r="L33" s="116">
        <v>2.4482758620689649</v>
      </c>
      <c r="M33" s="115">
        <v>58</v>
      </c>
      <c r="N33" s="116">
        <v>2.4034482758620683</v>
      </c>
      <c r="O33" s="115">
        <v>58</v>
      </c>
      <c r="P33" s="116">
        <v>2.7442528735632186</v>
      </c>
      <c r="Q33" s="115">
        <v>58</v>
      </c>
      <c r="R33" s="116">
        <v>2.7137931034482752</v>
      </c>
      <c r="S33" s="115">
        <v>58</v>
      </c>
      <c r="T33" s="116">
        <v>1.9181034482758623</v>
      </c>
      <c r="U33" s="115">
        <v>58</v>
      </c>
      <c r="V33" s="116">
        <v>2.0344827586206904</v>
      </c>
      <c r="W33" s="115">
        <v>58</v>
      </c>
      <c r="X33" s="116">
        <v>2.5909090909090926</v>
      </c>
      <c r="Y33" s="117">
        <v>58</v>
      </c>
      <c r="Z33" s="104"/>
    </row>
    <row r="34" spans="1:26" x14ac:dyDescent="0.3">
      <c r="A34" t="str">
        <f t="shared" si="0"/>
        <v>63</v>
      </c>
      <c r="B34" s="24">
        <v>3</v>
      </c>
      <c r="C34" s="128"/>
      <c r="D34">
        <v>6</v>
      </c>
      <c r="E34" s="35" t="s">
        <v>17</v>
      </c>
      <c r="F34" s="114">
        <v>2.6547619047619047</v>
      </c>
      <c r="G34" s="115">
        <v>56</v>
      </c>
      <c r="H34" s="116">
        <v>2.6721938775510194</v>
      </c>
      <c r="I34" s="115">
        <v>56</v>
      </c>
      <c r="J34" s="116">
        <v>2.824404761904761</v>
      </c>
      <c r="K34" s="115">
        <v>56</v>
      </c>
      <c r="L34" s="116">
        <v>2.5178571428571432</v>
      </c>
      <c r="M34" s="115">
        <v>56</v>
      </c>
      <c r="N34" s="116">
        <v>2.4214285714285708</v>
      </c>
      <c r="O34" s="115">
        <v>56</v>
      </c>
      <c r="P34" s="116">
        <v>2.5476190476190474</v>
      </c>
      <c r="Q34" s="115">
        <v>56</v>
      </c>
      <c r="R34" s="116">
        <v>2.7928571428571431</v>
      </c>
      <c r="S34" s="115">
        <v>56</v>
      </c>
      <c r="T34" s="116">
        <v>2.0401785714285721</v>
      </c>
      <c r="U34" s="115">
        <v>56</v>
      </c>
      <c r="V34" s="116">
        <v>1.7321428571428572</v>
      </c>
      <c r="W34" s="115">
        <v>56</v>
      </c>
      <c r="X34" s="116">
        <v>2.6607142857142851</v>
      </c>
      <c r="Y34" s="117">
        <v>56</v>
      </c>
      <c r="Z34" s="104"/>
    </row>
    <row r="35" spans="1:26" x14ac:dyDescent="0.3">
      <c r="A35" t="str">
        <f t="shared" si="0"/>
        <v>73</v>
      </c>
      <c r="B35" s="24">
        <v>3</v>
      </c>
      <c r="C35" s="128"/>
      <c r="D35">
        <v>7</v>
      </c>
      <c r="E35" s="35" t="s">
        <v>18</v>
      </c>
      <c r="F35" s="114">
        <v>2.367724867724867</v>
      </c>
      <c r="G35" s="115">
        <v>42</v>
      </c>
      <c r="H35" s="116">
        <v>2.3346088435374162</v>
      </c>
      <c r="I35" s="115">
        <v>42</v>
      </c>
      <c r="J35" s="116">
        <v>2.7420634920634921</v>
      </c>
      <c r="K35" s="115">
        <v>42</v>
      </c>
      <c r="L35" s="116">
        <v>2.6865079365079367</v>
      </c>
      <c r="M35" s="115">
        <v>42</v>
      </c>
      <c r="N35" s="116">
        <v>2.5142857142857142</v>
      </c>
      <c r="O35" s="115">
        <v>42</v>
      </c>
      <c r="P35" s="116">
        <v>2.2261904761904763</v>
      </c>
      <c r="Q35" s="115">
        <v>42</v>
      </c>
      <c r="R35" s="116">
        <v>2.9238095238095236</v>
      </c>
      <c r="S35" s="115">
        <v>42</v>
      </c>
      <c r="T35" s="116">
        <v>1.9761904761904761</v>
      </c>
      <c r="U35" s="115">
        <v>42</v>
      </c>
      <c r="V35" s="116">
        <v>2.0952380952380953</v>
      </c>
      <c r="W35" s="115">
        <v>42</v>
      </c>
      <c r="X35" s="116">
        <v>2.6585365853658534</v>
      </c>
      <c r="Y35" s="117">
        <v>42</v>
      </c>
      <c r="Z35" s="104"/>
    </row>
    <row r="36" spans="1:26" x14ac:dyDescent="0.3">
      <c r="A36" t="str">
        <f t="shared" si="0"/>
        <v>83</v>
      </c>
      <c r="B36" s="24">
        <v>3</v>
      </c>
      <c r="C36" s="128"/>
      <c r="D36">
        <v>8</v>
      </c>
      <c r="E36" s="35" t="s">
        <v>19</v>
      </c>
      <c r="F36" s="114">
        <v>2.5158730158730154</v>
      </c>
      <c r="G36" s="115">
        <v>49</v>
      </c>
      <c r="H36" s="116">
        <v>2.4241982507288626</v>
      </c>
      <c r="I36" s="115">
        <v>49</v>
      </c>
      <c r="J36" s="116">
        <v>2.77891156462585</v>
      </c>
      <c r="K36" s="115">
        <v>49</v>
      </c>
      <c r="L36" s="116">
        <v>2.6088435374149657</v>
      </c>
      <c r="M36" s="115">
        <v>49</v>
      </c>
      <c r="N36" s="116">
        <v>2.4653061224489798</v>
      </c>
      <c r="O36" s="115">
        <v>49</v>
      </c>
      <c r="P36" s="116">
        <v>2.3741496598639449</v>
      </c>
      <c r="Q36" s="115">
        <v>49</v>
      </c>
      <c r="R36" s="116">
        <v>2.7428571428571433</v>
      </c>
      <c r="S36" s="115">
        <v>49</v>
      </c>
      <c r="T36" s="116">
        <v>1.9081632653061227</v>
      </c>
      <c r="U36" s="115">
        <v>49</v>
      </c>
      <c r="V36" s="116">
        <v>1.938775510204082</v>
      </c>
      <c r="W36" s="115">
        <v>49</v>
      </c>
      <c r="X36" s="116">
        <v>2.263157894736842</v>
      </c>
      <c r="Y36" s="117">
        <v>49</v>
      </c>
      <c r="Z36" s="104"/>
    </row>
    <row r="37" spans="1:26" ht="28.8" customHeight="1" x14ac:dyDescent="0.3">
      <c r="A37" t="str">
        <f t="shared" si="0"/>
        <v>14</v>
      </c>
      <c r="B37" s="24">
        <v>4</v>
      </c>
      <c r="C37" s="128" t="s">
        <v>22</v>
      </c>
      <c r="D37">
        <v>1</v>
      </c>
      <c r="E37" s="44" t="s">
        <v>58</v>
      </c>
      <c r="F37" s="114">
        <v>3.4444444444444433</v>
      </c>
      <c r="G37" s="115">
        <v>48</v>
      </c>
      <c r="H37" s="116">
        <v>3.2797619047619047</v>
      </c>
      <c r="I37" s="115">
        <v>48</v>
      </c>
      <c r="J37" s="116">
        <v>3.458333333333333</v>
      </c>
      <c r="K37" s="115">
        <v>48</v>
      </c>
      <c r="L37" s="116">
        <v>1.9374999999999996</v>
      </c>
      <c r="M37" s="115">
        <v>48</v>
      </c>
      <c r="N37" s="116">
        <v>2.9958333333333331</v>
      </c>
      <c r="O37" s="115">
        <v>48</v>
      </c>
      <c r="P37" s="116">
        <v>3.3506944444444438</v>
      </c>
      <c r="Q37" s="115">
        <v>48</v>
      </c>
      <c r="R37" s="116">
        <v>3.2874999999999996</v>
      </c>
      <c r="S37" s="115">
        <v>48</v>
      </c>
      <c r="T37" s="116">
        <v>1.75</v>
      </c>
      <c r="U37" s="115">
        <v>48</v>
      </c>
      <c r="V37" s="116">
        <v>1.6041666666666672</v>
      </c>
      <c r="W37" s="115">
        <v>48</v>
      </c>
      <c r="X37" s="119"/>
      <c r="Y37" s="117">
        <v>48</v>
      </c>
      <c r="Z37" s="104"/>
    </row>
    <row r="38" spans="1:26" x14ac:dyDescent="0.3">
      <c r="A38" t="str">
        <f t="shared" si="0"/>
        <v>24</v>
      </c>
      <c r="B38" s="24">
        <v>4</v>
      </c>
      <c r="C38" s="128"/>
      <c r="D38">
        <v>2</v>
      </c>
      <c r="E38" s="35" t="s">
        <v>71</v>
      </c>
      <c r="F38" s="114">
        <v>3.4708994708994712</v>
      </c>
      <c r="G38" s="115">
        <v>21</v>
      </c>
      <c r="H38" s="116">
        <v>3.285714285714286</v>
      </c>
      <c r="I38" s="115">
        <v>21</v>
      </c>
      <c r="J38" s="116">
        <v>3.5</v>
      </c>
      <c r="K38" s="115">
        <v>21</v>
      </c>
      <c r="L38" s="116">
        <v>1.873015873015873</v>
      </c>
      <c r="M38" s="115">
        <v>21</v>
      </c>
      <c r="N38" s="116">
        <v>2.961904761904762</v>
      </c>
      <c r="O38" s="115">
        <v>21</v>
      </c>
      <c r="P38" s="116">
        <v>3.3809523809523809</v>
      </c>
      <c r="Q38" s="115">
        <v>21</v>
      </c>
      <c r="R38" s="116">
        <v>3.3333333333333335</v>
      </c>
      <c r="S38" s="115">
        <v>21</v>
      </c>
      <c r="T38" s="116">
        <v>1.6190476190476191</v>
      </c>
      <c r="U38" s="115">
        <v>21</v>
      </c>
      <c r="V38" s="116">
        <v>1.7619047619047619</v>
      </c>
      <c r="W38" s="115">
        <v>21</v>
      </c>
      <c r="X38" s="119"/>
      <c r="Y38" s="117">
        <v>21</v>
      </c>
      <c r="Z38" s="104"/>
    </row>
    <row r="39" spans="1:26" x14ac:dyDescent="0.3">
      <c r="A39" t="str">
        <f t="shared" si="0"/>
        <v>34</v>
      </c>
      <c r="B39" s="24">
        <v>4</v>
      </c>
      <c r="C39" s="128"/>
      <c r="D39">
        <v>3</v>
      </c>
      <c r="E39" s="35" t="s">
        <v>70</v>
      </c>
      <c r="F39" s="114">
        <v>3.423868312757202</v>
      </c>
      <c r="G39" s="115">
        <v>27</v>
      </c>
      <c r="H39" s="116">
        <v>3.2751322751322745</v>
      </c>
      <c r="I39" s="115">
        <v>27</v>
      </c>
      <c r="J39" s="116">
        <v>3.4259259259259256</v>
      </c>
      <c r="K39" s="115">
        <v>27</v>
      </c>
      <c r="L39" s="116">
        <v>1.9876543209876545</v>
      </c>
      <c r="M39" s="115">
        <v>27</v>
      </c>
      <c r="N39" s="116">
        <v>3.0222222222222221</v>
      </c>
      <c r="O39" s="115">
        <v>27</v>
      </c>
      <c r="P39" s="116">
        <v>3.3271604938271606</v>
      </c>
      <c r="Q39" s="115">
        <v>27</v>
      </c>
      <c r="R39" s="116">
        <v>3.2518518518518524</v>
      </c>
      <c r="S39" s="115">
        <v>27</v>
      </c>
      <c r="T39" s="116">
        <v>1.8518518518518516</v>
      </c>
      <c r="U39" s="115">
        <v>27</v>
      </c>
      <c r="V39" s="116">
        <v>1.4814814814814812</v>
      </c>
      <c r="W39" s="115">
        <v>27</v>
      </c>
      <c r="X39" s="119"/>
      <c r="Y39" s="117">
        <v>27</v>
      </c>
      <c r="Z39" s="104"/>
    </row>
    <row r="40" spans="1:26" x14ac:dyDescent="0.3">
      <c r="A40" t="str">
        <f t="shared" si="0"/>
        <v>44</v>
      </c>
      <c r="B40" s="24">
        <v>4</v>
      </c>
      <c r="C40" s="128"/>
      <c r="D40">
        <v>4</v>
      </c>
      <c r="E40" s="35" t="s">
        <v>15</v>
      </c>
      <c r="F40" s="114">
        <v>3.4444444444444433</v>
      </c>
      <c r="G40" s="115">
        <v>48</v>
      </c>
      <c r="H40" s="116">
        <v>3.2797619047619047</v>
      </c>
      <c r="I40" s="115">
        <v>48</v>
      </c>
      <c r="J40" s="116">
        <v>3.458333333333333</v>
      </c>
      <c r="K40" s="115">
        <v>48</v>
      </c>
      <c r="L40" s="116">
        <v>1.9374999999999996</v>
      </c>
      <c r="M40" s="115">
        <v>48</v>
      </c>
      <c r="N40" s="116">
        <v>2.9958333333333331</v>
      </c>
      <c r="O40" s="115">
        <v>48</v>
      </c>
      <c r="P40" s="116">
        <v>3.3506944444444438</v>
      </c>
      <c r="Q40" s="115">
        <v>48</v>
      </c>
      <c r="R40" s="116">
        <v>3.2874999999999996</v>
      </c>
      <c r="S40" s="115">
        <v>48</v>
      </c>
      <c r="T40" s="116">
        <v>1.75</v>
      </c>
      <c r="U40" s="115">
        <v>48</v>
      </c>
      <c r="V40" s="116">
        <v>1.6041666666666672</v>
      </c>
      <c r="W40" s="115">
        <v>48</v>
      </c>
      <c r="X40" s="119"/>
      <c r="Y40" s="117">
        <v>48</v>
      </c>
      <c r="Z40" s="104"/>
    </row>
    <row r="41" spans="1:26" x14ac:dyDescent="0.3">
      <c r="A41" t="str">
        <f t="shared" si="0"/>
        <v>54</v>
      </c>
      <c r="B41" s="24">
        <v>4</v>
      </c>
      <c r="C41" s="128"/>
      <c r="D41">
        <v>5</v>
      </c>
      <c r="E41" s="35" t="s">
        <v>16</v>
      </c>
      <c r="F41" s="120"/>
      <c r="G41" s="115">
        <v>0</v>
      </c>
      <c r="H41" s="119"/>
      <c r="I41" s="115">
        <v>0</v>
      </c>
      <c r="J41" s="119"/>
      <c r="K41" s="115">
        <v>0</v>
      </c>
      <c r="L41" s="119"/>
      <c r="M41" s="115">
        <v>0</v>
      </c>
      <c r="N41" s="119"/>
      <c r="O41" s="115">
        <v>0</v>
      </c>
      <c r="P41" s="119"/>
      <c r="Q41" s="115">
        <v>0</v>
      </c>
      <c r="R41" s="119"/>
      <c r="S41" s="115">
        <v>0</v>
      </c>
      <c r="T41" s="119"/>
      <c r="U41" s="115">
        <v>0</v>
      </c>
      <c r="V41" s="119"/>
      <c r="W41" s="115">
        <v>0</v>
      </c>
      <c r="X41" s="119"/>
      <c r="Y41" s="117">
        <v>0</v>
      </c>
      <c r="Z41" s="104"/>
    </row>
    <row r="42" spans="1:26" x14ac:dyDescent="0.3">
      <c r="A42" t="str">
        <f t="shared" si="0"/>
        <v>64</v>
      </c>
      <c r="B42" s="24">
        <v>4</v>
      </c>
      <c r="C42" s="128"/>
      <c r="D42">
        <v>6</v>
      </c>
      <c r="E42" s="35" t="s">
        <v>17</v>
      </c>
      <c r="F42" s="120"/>
      <c r="G42" s="115">
        <v>0</v>
      </c>
      <c r="H42" s="119"/>
      <c r="I42" s="115">
        <v>0</v>
      </c>
      <c r="J42" s="119"/>
      <c r="K42" s="115">
        <v>0</v>
      </c>
      <c r="L42" s="119"/>
      <c r="M42" s="115">
        <v>0</v>
      </c>
      <c r="N42" s="119"/>
      <c r="O42" s="115">
        <v>0</v>
      </c>
      <c r="P42" s="119"/>
      <c r="Q42" s="115">
        <v>0</v>
      </c>
      <c r="R42" s="119"/>
      <c r="S42" s="115">
        <v>0</v>
      </c>
      <c r="T42" s="119"/>
      <c r="U42" s="115">
        <v>0</v>
      </c>
      <c r="V42" s="119"/>
      <c r="W42" s="115">
        <v>0</v>
      </c>
      <c r="X42" s="119"/>
      <c r="Y42" s="117">
        <v>0</v>
      </c>
      <c r="Z42" s="104"/>
    </row>
    <row r="43" spans="1:26" x14ac:dyDescent="0.3">
      <c r="A43" t="str">
        <f t="shared" si="0"/>
        <v>74</v>
      </c>
      <c r="B43" s="24">
        <v>4</v>
      </c>
      <c r="C43" s="128"/>
      <c r="D43">
        <v>7</v>
      </c>
      <c r="E43" s="35" t="s">
        <v>18</v>
      </c>
      <c r="F43" s="120"/>
      <c r="G43" s="115">
        <v>0</v>
      </c>
      <c r="H43" s="119"/>
      <c r="I43" s="115">
        <v>0</v>
      </c>
      <c r="J43" s="119"/>
      <c r="K43" s="115">
        <v>0</v>
      </c>
      <c r="L43" s="119"/>
      <c r="M43" s="115">
        <v>0</v>
      </c>
      <c r="N43" s="119"/>
      <c r="O43" s="115">
        <v>0</v>
      </c>
      <c r="P43" s="119"/>
      <c r="Q43" s="115">
        <v>0</v>
      </c>
      <c r="R43" s="119"/>
      <c r="S43" s="115">
        <v>0</v>
      </c>
      <c r="T43" s="119"/>
      <c r="U43" s="115">
        <v>0</v>
      </c>
      <c r="V43" s="119"/>
      <c r="W43" s="115">
        <v>0</v>
      </c>
      <c r="X43" s="119"/>
      <c r="Y43" s="117">
        <v>0</v>
      </c>
      <c r="Z43" s="104"/>
    </row>
    <row r="44" spans="1:26" x14ac:dyDescent="0.3">
      <c r="A44" t="str">
        <f t="shared" si="0"/>
        <v>84</v>
      </c>
      <c r="B44" s="24">
        <v>4</v>
      </c>
      <c r="C44" s="128"/>
      <c r="D44">
        <v>8</v>
      </c>
      <c r="E44" s="35" t="s">
        <v>19</v>
      </c>
      <c r="F44" s="120"/>
      <c r="G44" s="115">
        <v>0</v>
      </c>
      <c r="H44" s="119"/>
      <c r="I44" s="115">
        <v>0</v>
      </c>
      <c r="J44" s="119"/>
      <c r="K44" s="115">
        <v>0</v>
      </c>
      <c r="L44" s="119"/>
      <c r="M44" s="115">
        <v>0</v>
      </c>
      <c r="N44" s="119"/>
      <c r="O44" s="115">
        <v>0</v>
      </c>
      <c r="P44" s="119"/>
      <c r="Q44" s="115">
        <v>0</v>
      </c>
      <c r="R44" s="119"/>
      <c r="S44" s="115">
        <v>0</v>
      </c>
      <c r="T44" s="119"/>
      <c r="U44" s="115">
        <v>0</v>
      </c>
      <c r="V44" s="119"/>
      <c r="W44" s="115">
        <v>0</v>
      </c>
      <c r="X44" s="119"/>
      <c r="Y44" s="117">
        <v>0</v>
      </c>
      <c r="Z44" s="104"/>
    </row>
    <row r="45" spans="1:26" ht="28.8" customHeight="1" x14ac:dyDescent="0.3">
      <c r="A45" t="str">
        <f t="shared" si="0"/>
        <v>15</v>
      </c>
      <c r="B45" s="24">
        <v>5</v>
      </c>
      <c r="C45" s="128" t="s">
        <v>23</v>
      </c>
      <c r="D45">
        <v>1</v>
      </c>
      <c r="E45" s="44" t="s">
        <v>58</v>
      </c>
      <c r="F45" s="114">
        <v>2.8165784832451508</v>
      </c>
      <c r="G45" s="115">
        <v>126</v>
      </c>
      <c r="H45" s="116">
        <v>2.6818310657596371</v>
      </c>
      <c r="I45" s="115">
        <v>126</v>
      </c>
      <c r="J45" s="116">
        <v>2.9854497354497358</v>
      </c>
      <c r="K45" s="115">
        <v>126</v>
      </c>
      <c r="L45" s="116">
        <v>2.3994708994708982</v>
      </c>
      <c r="M45" s="115">
        <v>126</v>
      </c>
      <c r="N45" s="116">
        <v>2.615873015873015</v>
      </c>
      <c r="O45" s="115">
        <v>126</v>
      </c>
      <c r="P45" s="116">
        <v>2.8201058201058204</v>
      </c>
      <c r="Q45" s="115">
        <v>126</v>
      </c>
      <c r="R45" s="116">
        <v>2.842857142857143</v>
      </c>
      <c r="S45" s="115">
        <v>126</v>
      </c>
      <c r="T45" s="116">
        <v>2.0277777777777772</v>
      </c>
      <c r="U45" s="115">
        <v>126</v>
      </c>
      <c r="V45" s="116">
        <v>2.0952380952380953</v>
      </c>
      <c r="W45" s="115">
        <v>126</v>
      </c>
      <c r="X45" s="116">
        <v>2.9</v>
      </c>
      <c r="Y45" s="117">
        <v>126</v>
      </c>
      <c r="Z45" s="104"/>
    </row>
    <row r="46" spans="1:26" x14ac:dyDescent="0.3">
      <c r="A46" t="str">
        <f t="shared" si="0"/>
        <v>25</v>
      </c>
      <c r="B46" s="24">
        <v>5</v>
      </c>
      <c r="C46" s="128"/>
      <c r="D46">
        <v>2</v>
      </c>
      <c r="E46" s="35" t="s">
        <v>71</v>
      </c>
      <c r="F46" s="114">
        <v>2.8811965811965803</v>
      </c>
      <c r="G46" s="115">
        <v>65</v>
      </c>
      <c r="H46" s="116">
        <v>2.7865384615384627</v>
      </c>
      <c r="I46" s="115">
        <v>65</v>
      </c>
      <c r="J46" s="116">
        <v>3.0282051282051285</v>
      </c>
      <c r="K46" s="115">
        <v>65</v>
      </c>
      <c r="L46" s="116">
        <v>2.3205128205128212</v>
      </c>
      <c r="M46" s="115">
        <v>65</v>
      </c>
      <c r="N46" s="116">
        <v>2.6215384615384605</v>
      </c>
      <c r="O46" s="115">
        <v>65</v>
      </c>
      <c r="P46" s="116">
        <v>2.8794871794871804</v>
      </c>
      <c r="Q46" s="115">
        <v>65</v>
      </c>
      <c r="R46" s="116">
        <v>2.876923076923076</v>
      </c>
      <c r="S46" s="115">
        <v>65</v>
      </c>
      <c r="T46" s="116">
        <v>1.9961538461538462</v>
      </c>
      <c r="U46" s="115">
        <v>65</v>
      </c>
      <c r="V46" s="116">
        <v>1.9538461538461531</v>
      </c>
      <c r="W46" s="115">
        <v>65</v>
      </c>
      <c r="X46" s="116">
        <v>2.8852459016393435</v>
      </c>
      <c r="Y46" s="117">
        <v>65</v>
      </c>
      <c r="Z46" s="104"/>
    </row>
    <row r="47" spans="1:26" x14ac:dyDescent="0.3">
      <c r="A47" t="str">
        <f t="shared" si="0"/>
        <v>35</v>
      </c>
      <c r="B47" s="24">
        <v>5</v>
      </c>
      <c r="C47" s="128"/>
      <c r="D47">
        <v>3</v>
      </c>
      <c r="E47" s="35" t="s">
        <v>70</v>
      </c>
      <c r="F47" s="114">
        <v>2.7477231329690346</v>
      </c>
      <c r="G47" s="115">
        <v>61</v>
      </c>
      <c r="H47" s="116">
        <v>2.5702576112412179</v>
      </c>
      <c r="I47" s="115">
        <v>61</v>
      </c>
      <c r="J47" s="116">
        <v>2.9398907103825138</v>
      </c>
      <c r="K47" s="115">
        <v>61</v>
      </c>
      <c r="L47" s="116">
        <v>2.4836065573770485</v>
      </c>
      <c r="M47" s="115">
        <v>61</v>
      </c>
      <c r="N47" s="116">
        <v>2.6098360655737713</v>
      </c>
      <c r="O47" s="115">
        <v>61</v>
      </c>
      <c r="P47" s="116">
        <v>2.7568306010928958</v>
      </c>
      <c r="Q47" s="115">
        <v>61</v>
      </c>
      <c r="R47" s="116">
        <v>2.8065573770491805</v>
      </c>
      <c r="S47" s="115">
        <v>61</v>
      </c>
      <c r="T47" s="116">
        <v>2.0614754098360648</v>
      </c>
      <c r="U47" s="115">
        <v>61</v>
      </c>
      <c r="V47" s="116">
        <v>2.245901639344261</v>
      </c>
      <c r="W47" s="115">
        <v>61</v>
      </c>
      <c r="X47" s="116">
        <v>2.9152542372881354</v>
      </c>
      <c r="Y47" s="117">
        <v>61</v>
      </c>
      <c r="Z47" s="104"/>
    </row>
    <row r="48" spans="1:26" x14ac:dyDescent="0.3">
      <c r="A48" t="str">
        <f t="shared" si="0"/>
        <v>45</v>
      </c>
      <c r="B48" s="24">
        <v>5</v>
      </c>
      <c r="C48" s="128"/>
      <c r="D48">
        <v>4</v>
      </c>
      <c r="E48" s="35" t="s">
        <v>15</v>
      </c>
      <c r="F48" s="114">
        <v>3.1127946127946124</v>
      </c>
      <c r="G48" s="115">
        <v>33</v>
      </c>
      <c r="H48" s="116">
        <v>2.8863636363636358</v>
      </c>
      <c r="I48" s="115">
        <v>33</v>
      </c>
      <c r="J48" s="116">
        <v>3.2626262626262625</v>
      </c>
      <c r="K48" s="115">
        <v>33</v>
      </c>
      <c r="L48" s="116">
        <v>2.2474747474747474</v>
      </c>
      <c r="M48" s="115">
        <v>33</v>
      </c>
      <c r="N48" s="116">
        <v>3.0363636363636362</v>
      </c>
      <c r="O48" s="115">
        <v>33</v>
      </c>
      <c r="P48" s="116">
        <v>3.1161616161616164</v>
      </c>
      <c r="Q48" s="115">
        <v>33</v>
      </c>
      <c r="R48" s="116">
        <v>3.1818181818181821</v>
      </c>
      <c r="S48" s="115">
        <v>33</v>
      </c>
      <c r="T48" s="116">
        <v>2.1439393939393945</v>
      </c>
      <c r="U48" s="115">
        <v>33</v>
      </c>
      <c r="V48" s="116">
        <v>1.8484848484848484</v>
      </c>
      <c r="W48" s="115">
        <v>33</v>
      </c>
      <c r="X48" s="116">
        <v>2.9696969696969702</v>
      </c>
      <c r="Y48" s="117">
        <v>33</v>
      </c>
      <c r="Z48" s="104"/>
    </row>
    <row r="49" spans="1:26" x14ac:dyDescent="0.3">
      <c r="A49" t="str">
        <f t="shared" si="0"/>
        <v>55</v>
      </c>
      <c r="B49" s="24">
        <v>5</v>
      </c>
      <c r="C49" s="128"/>
      <c r="D49">
        <v>5</v>
      </c>
      <c r="E49" s="35" t="s">
        <v>16</v>
      </c>
      <c r="F49" s="114">
        <v>2.9558823529411762</v>
      </c>
      <c r="G49" s="115">
        <v>34</v>
      </c>
      <c r="H49" s="116">
        <v>2.8303571428571432</v>
      </c>
      <c r="I49" s="115">
        <v>34</v>
      </c>
      <c r="J49" s="116">
        <v>3.0735294117647056</v>
      </c>
      <c r="K49" s="115">
        <v>34</v>
      </c>
      <c r="L49" s="116">
        <v>2.4068627450980395</v>
      </c>
      <c r="M49" s="115">
        <v>34</v>
      </c>
      <c r="N49" s="116">
        <v>2.5588235294117654</v>
      </c>
      <c r="O49" s="115">
        <v>34</v>
      </c>
      <c r="P49" s="116">
        <v>3.0196078431372548</v>
      </c>
      <c r="Q49" s="115">
        <v>34</v>
      </c>
      <c r="R49" s="116">
        <v>2.8235294117647061</v>
      </c>
      <c r="S49" s="115">
        <v>34</v>
      </c>
      <c r="T49" s="116">
        <v>2.0661764705882355</v>
      </c>
      <c r="U49" s="115">
        <v>34</v>
      </c>
      <c r="V49" s="116">
        <v>2.235294117647058</v>
      </c>
      <c r="W49" s="115">
        <v>34</v>
      </c>
      <c r="X49" s="116">
        <v>2.6764705882352935</v>
      </c>
      <c r="Y49" s="117">
        <v>34</v>
      </c>
      <c r="Z49" s="104"/>
    </row>
    <row r="50" spans="1:26" x14ac:dyDescent="0.3">
      <c r="A50" t="str">
        <f t="shared" si="0"/>
        <v>65</v>
      </c>
      <c r="B50" s="24">
        <v>5</v>
      </c>
      <c r="C50" s="128"/>
      <c r="D50">
        <v>6</v>
      </c>
      <c r="E50" s="35" t="s">
        <v>17</v>
      </c>
      <c r="F50" s="114">
        <v>2.9150326797385624</v>
      </c>
      <c r="G50" s="115">
        <v>17</v>
      </c>
      <c r="H50" s="116">
        <v>2.7384453781512601</v>
      </c>
      <c r="I50" s="115">
        <v>17</v>
      </c>
      <c r="J50" s="116">
        <v>3.1960784313725492</v>
      </c>
      <c r="K50" s="115">
        <v>17</v>
      </c>
      <c r="L50" s="116">
        <v>2.1274509803921564</v>
      </c>
      <c r="M50" s="115">
        <v>17</v>
      </c>
      <c r="N50" s="116">
        <v>2.7647058823529411</v>
      </c>
      <c r="O50" s="115">
        <v>17</v>
      </c>
      <c r="P50" s="116">
        <v>2.8431372549019609</v>
      </c>
      <c r="Q50" s="115">
        <v>17</v>
      </c>
      <c r="R50" s="116">
        <v>3.0941176470588236</v>
      </c>
      <c r="S50" s="115">
        <v>17</v>
      </c>
      <c r="T50" s="116">
        <v>1.6323529411764708</v>
      </c>
      <c r="U50" s="115">
        <v>17</v>
      </c>
      <c r="V50" s="116">
        <v>1.7058823529411762</v>
      </c>
      <c r="W50" s="115">
        <v>17</v>
      </c>
      <c r="X50" s="116">
        <v>3.3636363636363638</v>
      </c>
      <c r="Y50" s="117">
        <v>17</v>
      </c>
      <c r="Z50" s="104"/>
    </row>
    <row r="51" spans="1:26" x14ac:dyDescent="0.3">
      <c r="A51" t="str">
        <f t="shared" si="0"/>
        <v>75</v>
      </c>
      <c r="B51" s="24">
        <v>5</v>
      </c>
      <c r="C51" s="128"/>
      <c r="D51">
        <v>7</v>
      </c>
      <c r="E51" s="35" t="s">
        <v>18</v>
      </c>
      <c r="F51" s="114">
        <v>2.7986111111111112</v>
      </c>
      <c r="G51" s="115">
        <v>8</v>
      </c>
      <c r="H51" s="116">
        <v>2.7633928571428572</v>
      </c>
      <c r="I51" s="115">
        <v>8</v>
      </c>
      <c r="J51" s="116">
        <v>2.791666666666667</v>
      </c>
      <c r="K51" s="115">
        <v>8</v>
      </c>
      <c r="L51" s="116">
        <v>2.3333333333333335</v>
      </c>
      <c r="M51" s="115">
        <v>8</v>
      </c>
      <c r="N51" s="116">
        <v>2.75</v>
      </c>
      <c r="O51" s="115">
        <v>8</v>
      </c>
      <c r="P51" s="116">
        <v>2.895833333333333</v>
      </c>
      <c r="Q51" s="115">
        <v>8</v>
      </c>
      <c r="R51" s="116">
        <v>2.8250000000000002</v>
      </c>
      <c r="S51" s="115">
        <v>8</v>
      </c>
      <c r="T51" s="116">
        <v>1.90625</v>
      </c>
      <c r="U51" s="115">
        <v>8</v>
      </c>
      <c r="V51" s="116">
        <v>2.125</v>
      </c>
      <c r="W51" s="115">
        <v>8</v>
      </c>
      <c r="X51" s="116">
        <v>2.875</v>
      </c>
      <c r="Y51" s="117">
        <v>8</v>
      </c>
      <c r="Z51" s="104"/>
    </row>
    <row r="52" spans="1:26" x14ac:dyDescent="0.3">
      <c r="A52" t="str">
        <f t="shared" si="0"/>
        <v>85</v>
      </c>
      <c r="B52" s="24">
        <v>5</v>
      </c>
      <c r="C52" s="128"/>
      <c r="D52">
        <v>8</v>
      </c>
      <c r="E52" s="35" t="s">
        <v>19</v>
      </c>
      <c r="F52" s="114">
        <v>2.3447712418300659</v>
      </c>
      <c r="G52" s="115">
        <v>34</v>
      </c>
      <c r="H52" s="116">
        <v>2.2872899159663866</v>
      </c>
      <c r="I52" s="115">
        <v>34</v>
      </c>
      <c r="J52" s="116">
        <v>2.5686274509803924</v>
      </c>
      <c r="K52" s="115">
        <v>34</v>
      </c>
      <c r="L52" s="116">
        <v>2.6911764705882346</v>
      </c>
      <c r="M52" s="115">
        <v>34</v>
      </c>
      <c r="N52" s="116">
        <v>2.1588235294117641</v>
      </c>
      <c r="O52" s="115">
        <v>34</v>
      </c>
      <c r="P52" s="116">
        <v>2.3039215686274512</v>
      </c>
      <c r="Q52" s="115">
        <v>34</v>
      </c>
      <c r="R52" s="116">
        <v>2.4117647058823528</v>
      </c>
      <c r="S52" s="115">
        <v>34</v>
      </c>
      <c r="T52" s="116">
        <v>2.1029411764705883</v>
      </c>
      <c r="U52" s="115">
        <v>34</v>
      </c>
      <c r="V52" s="116">
        <v>2.3823529411764701</v>
      </c>
      <c r="W52" s="115">
        <v>34</v>
      </c>
      <c r="X52" s="116">
        <v>2.9117647058823533</v>
      </c>
      <c r="Y52" s="117">
        <v>34</v>
      </c>
      <c r="Z52" s="104"/>
    </row>
    <row r="53" spans="1:26" ht="28.8" customHeight="1" x14ac:dyDescent="0.3">
      <c r="A53" t="str">
        <f t="shared" si="0"/>
        <v>16</v>
      </c>
      <c r="B53" s="24">
        <v>6</v>
      </c>
      <c r="C53" s="128" t="s">
        <v>24</v>
      </c>
      <c r="D53">
        <v>1</v>
      </c>
      <c r="E53" s="44" t="s">
        <v>58</v>
      </c>
      <c r="F53" s="114">
        <v>2.778092540132199</v>
      </c>
      <c r="G53" s="115">
        <v>353</v>
      </c>
      <c r="H53" s="116">
        <v>2.7480777013354936</v>
      </c>
      <c r="I53" s="115">
        <v>353</v>
      </c>
      <c r="J53" s="116">
        <v>2.9759206798866846</v>
      </c>
      <c r="K53" s="115">
        <v>353</v>
      </c>
      <c r="L53" s="116">
        <v>2.411709159584515</v>
      </c>
      <c r="M53" s="115">
        <v>353</v>
      </c>
      <c r="N53" s="116">
        <v>2.5376770538243614</v>
      </c>
      <c r="O53" s="115">
        <v>353</v>
      </c>
      <c r="P53" s="116">
        <v>2.7294617563739401</v>
      </c>
      <c r="Q53" s="115">
        <v>353</v>
      </c>
      <c r="R53" s="116">
        <v>2.7835694050991515</v>
      </c>
      <c r="S53" s="115">
        <v>353</v>
      </c>
      <c r="T53" s="116">
        <v>2.0580736543909377</v>
      </c>
      <c r="U53" s="115">
        <v>353</v>
      </c>
      <c r="V53" s="116">
        <v>2.033994334277617</v>
      </c>
      <c r="W53" s="115">
        <v>353</v>
      </c>
      <c r="X53" s="116">
        <v>2.6148648648648654</v>
      </c>
      <c r="Y53" s="117">
        <v>353</v>
      </c>
      <c r="Z53" s="104"/>
    </row>
    <row r="54" spans="1:26" x14ac:dyDescent="0.3">
      <c r="A54" t="str">
        <f t="shared" si="0"/>
        <v>26</v>
      </c>
      <c r="B54" s="24">
        <v>6</v>
      </c>
      <c r="C54" s="128"/>
      <c r="D54">
        <v>2</v>
      </c>
      <c r="E54" s="35" t="s">
        <v>71</v>
      </c>
      <c r="F54" s="114">
        <v>2.803724053724054</v>
      </c>
      <c r="G54" s="115">
        <v>182</v>
      </c>
      <c r="H54" s="116">
        <v>2.7512755102040836</v>
      </c>
      <c r="I54" s="115">
        <v>182</v>
      </c>
      <c r="J54" s="116">
        <v>3.0109890109890096</v>
      </c>
      <c r="K54" s="115">
        <v>182</v>
      </c>
      <c r="L54" s="116">
        <v>2.3534798534798549</v>
      </c>
      <c r="M54" s="115">
        <v>182</v>
      </c>
      <c r="N54" s="116">
        <v>2.6032967032967034</v>
      </c>
      <c r="O54" s="115">
        <v>182</v>
      </c>
      <c r="P54" s="116">
        <v>2.774725274725276</v>
      </c>
      <c r="Q54" s="115">
        <v>182</v>
      </c>
      <c r="R54" s="116">
        <v>2.9054945054945063</v>
      </c>
      <c r="S54" s="115">
        <v>182</v>
      </c>
      <c r="T54" s="116">
        <v>2.0109890109890114</v>
      </c>
      <c r="U54" s="115">
        <v>182</v>
      </c>
      <c r="V54" s="116">
        <v>1.8846153846153844</v>
      </c>
      <c r="W54" s="115">
        <v>182</v>
      </c>
      <c r="X54" s="116">
        <v>2.6346153846153846</v>
      </c>
      <c r="Y54" s="117">
        <v>182</v>
      </c>
      <c r="Z54" s="104"/>
    </row>
    <row r="55" spans="1:26" x14ac:dyDescent="0.3">
      <c r="A55" t="str">
        <f t="shared" si="0"/>
        <v>36</v>
      </c>
      <c r="B55" s="24">
        <v>6</v>
      </c>
      <c r="C55" s="128"/>
      <c r="D55">
        <v>3</v>
      </c>
      <c r="E55" s="35" t="s">
        <v>70</v>
      </c>
      <c r="F55" s="114">
        <v>2.7508122157244972</v>
      </c>
      <c r="G55" s="115">
        <v>171</v>
      </c>
      <c r="H55" s="116">
        <v>2.7446741854636589</v>
      </c>
      <c r="I55" s="115">
        <v>171</v>
      </c>
      <c r="J55" s="116">
        <v>2.9385964912280702</v>
      </c>
      <c r="K55" s="115">
        <v>171</v>
      </c>
      <c r="L55" s="116">
        <v>2.4736842105263168</v>
      </c>
      <c r="M55" s="115">
        <v>171</v>
      </c>
      <c r="N55" s="116">
        <v>2.4678362573099415</v>
      </c>
      <c r="O55" s="115">
        <v>171</v>
      </c>
      <c r="P55" s="116">
        <v>2.6812865497076004</v>
      </c>
      <c r="Q55" s="115">
        <v>171</v>
      </c>
      <c r="R55" s="116">
        <v>2.6538011695906416</v>
      </c>
      <c r="S55" s="115">
        <v>171</v>
      </c>
      <c r="T55" s="116">
        <v>2.1081871345029248</v>
      </c>
      <c r="U55" s="115">
        <v>171</v>
      </c>
      <c r="V55" s="116">
        <v>2.192982456140351</v>
      </c>
      <c r="W55" s="115">
        <v>171</v>
      </c>
      <c r="X55" s="116">
        <v>2.5928571428571439</v>
      </c>
      <c r="Y55" s="117">
        <v>171</v>
      </c>
      <c r="Z55" s="104"/>
    </row>
    <row r="56" spans="1:26" x14ac:dyDescent="0.3">
      <c r="A56" t="str">
        <f t="shared" si="0"/>
        <v>46</v>
      </c>
      <c r="B56" s="24">
        <v>6</v>
      </c>
      <c r="C56" s="128"/>
      <c r="D56">
        <v>4</v>
      </c>
      <c r="E56" s="35" t="s">
        <v>15</v>
      </c>
      <c r="F56" s="114">
        <v>3.0593093093093096</v>
      </c>
      <c r="G56" s="115">
        <v>74</v>
      </c>
      <c r="H56" s="116">
        <v>2.9010617760617756</v>
      </c>
      <c r="I56" s="115">
        <v>74</v>
      </c>
      <c r="J56" s="116">
        <v>3.189189189189189</v>
      </c>
      <c r="K56" s="115">
        <v>74</v>
      </c>
      <c r="L56" s="116">
        <v>2.2274774774774779</v>
      </c>
      <c r="M56" s="115">
        <v>74</v>
      </c>
      <c r="N56" s="116">
        <v>2.7648648648648644</v>
      </c>
      <c r="O56" s="115">
        <v>74</v>
      </c>
      <c r="P56" s="116">
        <v>3.1306306306306304</v>
      </c>
      <c r="Q56" s="115">
        <v>74</v>
      </c>
      <c r="R56" s="116">
        <v>2.9864864864864864</v>
      </c>
      <c r="S56" s="115">
        <v>74</v>
      </c>
      <c r="T56" s="116">
        <v>2.118243243243243</v>
      </c>
      <c r="U56" s="115">
        <v>74</v>
      </c>
      <c r="V56" s="116">
        <v>2.1081081081081088</v>
      </c>
      <c r="W56" s="115">
        <v>74</v>
      </c>
      <c r="X56" s="116">
        <v>2.737704918032787</v>
      </c>
      <c r="Y56" s="117">
        <v>74</v>
      </c>
      <c r="Z56" s="104"/>
    </row>
    <row r="57" spans="1:26" x14ac:dyDescent="0.3">
      <c r="A57" t="str">
        <f t="shared" si="0"/>
        <v>56</v>
      </c>
      <c r="B57" s="24">
        <v>6</v>
      </c>
      <c r="C57" s="128"/>
      <c r="D57">
        <v>5</v>
      </c>
      <c r="E57" s="35" t="s">
        <v>16</v>
      </c>
      <c r="F57" s="114">
        <v>2.8634920634920635</v>
      </c>
      <c r="G57" s="115">
        <v>70</v>
      </c>
      <c r="H57" s="116">
        <v>2.8535714285714286</v>
      </c>
      <c r="I57" s="115">
        <v>70</v>
      </c>
      <c r="J57" s="116">
        <v>2.9857142857142853</v>
      </c>
      <c r="K57" s="115">
        <v>70</v>
      </c>
      <c r="L57" s="116">
        <v>2.352380952380952</v>
      </c>
      <c r="M57" s="115">
        <v>70</v>
      </c>
      <c r="N57" s="116">
        <v>2.6114285714285721</v>
      </c>
      <c r="O57" s="115">
        <v>70</v>
      </c>
      <c r="P57" s="116">
        <v>2.7976190476190466</v>
      </c>
      <c r="Q57" s="115">
        <v>70</v>
      </c>
      <c r="R57" s="116">
        <v>2.8114285714285718</v>
      </c>
      <c r="S57" s="115">
        <v>70</v>
      </c>
      <c r="T57" s="116">
        <v>2.1464285714285714</v>
      </c>
      <c r="U57" s="115">
        <v>70</v>
      </c>
      <c r="V57" s="116">
        <v>2.1285714285714277</v>
      </c>
      <c r="W57" s="115">
        <v>70</v>
      </c>
      <c r="X57" s="116">
        <v>2.681159420289855</v>
      </c>
      <c r="Y57" s="117">
        <v>70</v>
      </c>
      <c r="Z57" s="104"/>
    </row>
    <row r="58" spans="1:26" x14ac:dyDescent="0.3">
      <c r="A58" t="str">
        <f t="shared" si="0"/>
        <v>66</v>
      </c>
      <c r="B58" s="24">
        <v>6</v>
      </c>
      <c r="C58" s="128"/>
      <c r="D58">
        <v>6</v>
      </c>
      <c r="E58" s="35" t="s">
        <v>17</v>
      </c>
      <c r="F58" s="114">
        <v>2.7305555555555538</v>
      </c>
      <c r="G58" s="115">
        <v>80</v>
      </c>
      <c r="H58" s="116">
        <v>2.7404017857142864</v>
      </c>
      <c r="I58" s="115">
        <v>80</v>
      </c>
      <c r="J58" s="116">
        <v>2.9604166666666671</v>
      </c>
      <c r="K58" s="115">
        <v>80</v>
      </c>
      <c r="L58" s="116">
        <v>2.4874999999999998</v>
      </c>
      <c r="M58" s="115">
        <v>80</v>
      </c>
      <c r="N58" s="116">
        <v>2.4399999999999986</v>
      </c>
      <c r="O58" s="115">
        <v>80</v>
      </c>
      <c r="P58" s="116">
        <v>2.6062500000000002</v>
      </c>
      <c r="Q58" s="115">
        <v>80</v>
      </c>
      <c r="R58" s="116">
        <v>2.7199999999999998</v>
      </c>
      <c r="S58" s="115">
        <v>80</v>
      </c>
      <c r="T58" s="116">
        <v>1.9781249999999999</v>
      </c>
      <c r="U58" s="115">
        <v>80</v>
      </c>
      <c r="V58" s="116">
        <v>1.85</v>
      </c>
      <c r="W58" s="115">
        <v>80</v>
      </c>
      <c r="X58" s="116">
        <v>2.3066666666666666</v>
      </c>
      <c r="Y58" s="117">
        <v>80</v>
      </c>
      <c r="Z58" s="104"/>
    </row>
    <row r="59" spans="1:26" x14ac:dyDescent="0.3">
      <c r="A59" t="str">
        <f t="shared" si="0"/>
        <v>76</v>
      </c>
      <c r="B59" s="24">
        <v>6</v>
      </c>
      <c r="C59" s="128"/>
      <c r="D59">
        <v>7</v>
      </c>
      <c r="E59" s="35" t="s">
        <v>18</v>
      </c>
      <c r="F59" s="114">
        <v>2.6038251366120218</v>
      </c>
      <c r="G59" s="115">
        <v>61</v>
      </c>
      <c r="H59" s="116">
        <v>2.6264637002341931</v>
      </c>
      <c r="I59" s="115">
        <v>61</v>
      </c>
      <c r="J59" s="116">
        <v>2.8715846994535514</v>
      </c>
      <c r="K59" s="115">
        <v>61</v>
      </c>
      <c r="L59" s="116">
        <v>2.5956284153005464</v>
      </c>
      <c r="M59" s="115">
        <v>61</v>
      </c>
      <c r="N59" s="116">
        <v>2.5934426229508194</v>
      </c>
      <c r="O59" s="115">
        <v>61</v>
      </c>
      <c r="P59" s="116">
        <v>2.4836065573770485</v>
      </c>
      <c r="Q59" s="115">
        <v>61</v>
      </c>
      <c r="R59" s="116">
        <v>2.8196721311475406</v>
      </c>
      <c r="S59" s="115">
        <v>61</v>
      </c>
      <c r="T59" s="116">
        <v>1.987704918032787</v>
      </c>
      <c r="U59" s="115">
        <v>61</v>
      </c>
      <c r="V59" s="116">
        <v>2.0983606557377046</v>
      </c>
      <c r="W59" s="115">
        <v>61</v>
      </c>
      <c r="X59" s="116">
        <v>2.7352941176470593</v>
      </c>
      <c r="Y59" s="117">
        <v>61</v>
      </c>
      <c r="Z59" s="104"/>
    </row>
    <row r="60" spans="1:26" x14ac:dyDescent="0.3">
      <c r="A60" t="str">
        <f t="shared" si="0"/>
        <v>86</v>
      </c>
      <c r="B60" s="24">
        <v>6</v>
      </c>
      <c r="C60" s="128"/>
      <c r="D60">
        <v>8</v>
      </c>
      <c r="E60" s="35" t="s">
        <v>19</v>
      </c>
      <c r="F60" s="114">
        <v>2.5964052287581696</v>
      </c>
      <c r="G60" s="115">
        <v>68</v>
      </c>
      <c r="H60" s="116">
        <v>2.5911239495798322</v>
      </c>
      <c r="I60" s="115">
        <v>68</v>
      </c>
      <c r="J60" s="116">
        <v>2.8455882352941186</v>
      </c>
      <c r="K60" s="115">
        <v>68</v>
      </c>
      <c r="L60" s="116">
        <v>2.4191176470588229</v>
      </c>
      <c r="M60" s="115">
        <v>68</v>
      </c>
      <c r="N60" s="116">
        <v>2.2794117647058831</v>
      </c>
      <c r="O60" s="115">
        <v>68</v>
      </c>
      <c r="P60" s="116">
        <v>2.5882352941176463</v>
      </c>
      <c r="Q60" s="115">
        <v>68</v>
      </c>
      <c r="R60" s="116">
        <v>2.5764705882352934</v>
      </c>
      <c r="S60" s="115">
        <v>68</v>
      </c>
      <c r="T60" s="116">
        <v>2.0588235294117663</v>
      </c>
      <c r="U60" s="115">
        <v>68</v>
      </c>
      <c r="V60" s="116">
        <v>2.0147058823529425</v>
      </c>
      <c r="W60" s="115">
        <v>68</v>
      </c>
      <c r="X60" s="116">
        <v>2.736842105263158</v>
      </c>
      <c r="Y60" s="117">
        <v>68</v>
      </c>
      <c r="Z60" s="104"/>
    </row>
    <row r="61" spans="1:26" ht="28.8" customHeight="1" x14ac:dyDescent="0.3">
      <c r="A61" t="str">
        <f t="shared" si="0"/>
        <v>17</v>
      </c>
      <c r="B61" s="24">
        <v>7</v>
      </c>
      <c r="C61" s="128" t="s">
        <v>25</v>
      </c>
      <c r="D61">
        <v>1</v>
      </c>
      <c r="E61" s="44" t="s">
        <v>58</v>
      </c>
      <c r="F61" s="114">
        <v>2.6816546762589923</v>
      </c>
      <c r="G61" s="115">
        <v>278</v>
      </c>
      <c r="H61" s="116">
        <v>2.6681654676258986</v>
      </c>
      <c r="I61" s="115">
        <v>278</v>
      </c>
      <c r="J61" s="116">
        <v>2.8764988009592347</v>
      </c>
      <c r="K61" s="115">
        <v>278</v>
      </c>
      <c r="L61" s="116">
        <v>2.5785371702637891</v>
      </c>
      <c r="M61" s="115">
        <v>278</v>
      </c>
      <c r="N61" s="116">
        <v>2.4676258992805731</v>
      </c>
      <c r="O61" s="115">
        <v>278</v>
      </c>
      <c r="P61" s="116">
        <v>2.4778177458033563</v>
      </c>
      <c r="Q61" s="115">
        <v>278</v>
      </c>
      <c r="R61" s="116">
        <v>2.7705035971223015</v>
      </c>
      <c r="S61" s="115">
        <v>278</v>
      </c>
      <c r="T61" s="116">
        <v>1.9181654676258981</v>
      </c>
      <c r="U61" s="115">
        <v>278</v>
      </c>
      <c r="V61" s="116">
        <v>2.111510791366904</v>
      </c>
      <c r="W61" s="115">
        <v>278</v>
      </c>
      <c r="X61" s="116">
        <v>2.7239819004524879</v>
      </c>
      <c r="Y61" s="117">
        <v>278</v>
      </c>
      <c r="Z61" s="104"/>
    </row>
    <row r="62" spans="1:26" x14ac:dyDescent="0.3">
      <c r="A62" t="str">
        <f t="shared" si="0"/>
        <v>27</v>
      </c>
      <c r="B62" s="24">
        <v>7</v>
      </c>
      <c r="C62" s="128"/>
      <c r="D62">
        <v>2</v>
      </c>
      <c r="E62" s="35" t="s">
        <v>71</v>
      </c>
      <c r="F62" s="114">
        <v>2.7805100182149358</v>
      </c>
      <c r="G62" s="115">
        <v>122</v>
      </c>
      <c r="H62" s="116">
        <v>2.7426814988290409</v>
      </c>
      <c r="I62" s="115">
        <v>122</v>
      </c>
      <c r="J62" s="116">
        <v>2.9180327868852447</v>
      </c>
      <c r="K62" s="115">
        <v>122</v>
      </c>
      <c r="L62" s="116">
        <v>2.5245901639344259</v>
      </c>
      <c r="M62" s="115">
        <v>122</v>
      </c>
      <c r="N62" s="116">
        <v>2.5393442622950828</v>
      </c>
      <c r="O62" s="115">
        <v>122</v>
      </c>
      <c r="P62" s="116">
        <v>2.6024590163934422</v>
      </c>
      <c r="Q62" s="115">
        <v>122</v>
      </c>
      <c r="R62" s="116">
        <v>2.8934426229508192</v>
      </c>
      <c r="S62" s="115">
        <v>122</v>
      </c>
      <c r="T62" s="116">
        <v>1.8770491803278679</v>
      </c>
      <c r="U62" s="115">
        <v>122</v>
      </c>
      <c r="V62" s="116">
        <v>1.9344262295081969</v>
      </c>
      <c r="W62" s="115">
        <v>122</v>
      </c>
      <c r="X62" s="116">
        <v>2.7346938775510203</v>
      </c>
      <c r="Y62" s="117">
        <v>122</v>
      </c>
      <c r="Z62" s="104"/>
    </row>
    <row r="63" spans="1:26" x14ac:dyDescent="0.3">
      <c r="A63" t="str">
        <f t="shared" si="0"/>
        <v>37</v>
      </c>
      <c r="B63" s="24">
        <v>7</v>
      </c>
      <c r="C63" s="128"/>
      <c r="D63">
        <v>3</v>
      </c>
      <c r="E63" s="35" t="s">
        <v>70</v>
      </c>
      <c r="F63" s="114">
        <v>2.6043447293447288</v>
      </c>
      <c r="G63" s="115">
        <v>156</v>
      </c>
      <c r="H63" s="116">
        <v>2.6098901098901064</v>
      </c>
      <c r="I63" s="115">
        <v>156</v>
      </c>
      <c r="J63" s="116">
        <v>2.844017094017095</v>
      </c>
      <c r="K63" s="115">
        <v>156</v>
      </c>
      <c r="L63" s="116">
        <v>2.6207264957264966</v>
      </c>
      <c r="M63" s="115">
        <v>156</v>
      </c>
      <c r="N63" s="116">
        <v>2.4115384615384614</v>
      </c>
      <c r="O63" s="115">
        <v>156</v>
      </c>
      <c r="P63" s="116">
        <v>2.3803418803418799</v>
      </c>
      <c r="Q63" s="115">
        <v>156</v>
      </c>
      <c r="R63" s="116">
        <v>2.6743589743589737</v>
      </c>
      <c r="S63" s="115">
        <v>156</v>
      </c>
      <c r="T63" s="116">
        <v>1.9503205128205137</v>
      </c>
      <c r="U63" s="115">
        <v>156</v>
      </c>
      <c r="V63" s="116">
        <v>2.2499999999999996</v>
      </c>
      <c r="W63" s="115">
        <v>156</v>
      </c>
      <c r="X63" s="116">
        <v>2.7154471544715451</v>
      </c>
      <c r="Y63" s="117">
        <v>156</v>
      </c>
      <c r="Z63" s="104"/>
    </row>
    <row r="64" spans="1:26" x14ac:dyDescent="0.3">
      <c r="A64" t="str">
        <f t="shared" si="0"/>
        <v>47</v>
      </c>
      <c r="B64" s="24">
        <v>7</v>
      </c>
      <c r="C64" s="128"/>
      <c r="D64">
        <v>4</v>
      </c>
      <c r="E64" s="35" t="s">
        <v>15</v>
      </c>
      <c r="F64" s="114">
        <v>3.1052631578947376</v>
      </c>
      <c r="G64" s="115">
        <v>38</v>
      </c>
      <c r="H64" s="116">
        <v>2.9013157894736845</v>
      </c>
      <c r="I64" s="115">
        <v>38</v>
      </c>
      <c r="J64" s="116">
        <v>3.2543859649122804</v>
      </c>
      <c r="K64" s="115">
        <v>38</v>
      </c>
      <c r="L64" s="116">
        <v>2.2324561403508776</v>
      </c>
      <c r="M64" s="115">
        <v>38</v>
      </c>
      <c r="N64" s="116">
        <v>2.8052631578947365</v>
      </c>
      <c r="O64" s="115">
        <v>38</v>
      </c>
      <c r="P64" s="116">
        <v>3.0657894736842102</v>
      </c>
      <c r="Q64" s="115">
        <v>38</v>
      </c>
      <c r="R64" s="116">
        <v>3.2315789473684204</v>
      </c>
      <c r="S64" s="115">
        <v>38</v>
      </c>
      <c r="T64" s="116">
        <v>2.2039473684210527</v>
      </c>
      <c r="U64" s="115">
        <v>38</v>
      </c>
      <c r="V64" s="116">
        <v>1.868421052631579</v>
      </c>
      <c r="W64" s="115">
        <v>38</v>
      </c>
      <c r="X64" s="116">
        <v>2.9736842105263164</v>
      </c>
      <c r="Y64" s="117">
        <v>38</v>
      </c>
      <c r="Z64" s="104"/>
    </row>
    <row r="65" spans="1:26" x14ac:dyDescent="0.3">
      <c r="A65" t="str">
        <f t="shared" si="0"/>
        <v>57</v>
      </c>
      <c r="B65" s="24">
        <v>7</v>
      </c>
      <c r="C65" s="128"/>
      <c r="D65">
        <v>5</v>
      </c>
      <c r="E65" s="35" t="s">
        <v>16</v>
      </c>
      <c r="F65" s="114">
        <v>2.9275362318840581</v>
      </c>
      <c r="G65" s="115">
        <v>23</v>
      </c>
      <c r="H65" s="116">
        <v>2.8804347826086958</v>
      </c>
      <c r="I65" s="115">
        <v>23</v>
      </c>
      <c r="J65" s="116">
        <v>3.0507246376811596</v>
      </c>
      <c r="K65" s="115">
        <v>23</v>
      </c>
      <c r="L65" s="116">
        <v>2.5434782608695654</v>
      </c>
      <c r="M65" s="115">
        <v>23</v>
      </c>
      <c r="N65" s="116">
        <v>2.4782608695652177</v>
      </c>
      <c r="O65" s="115">
        <v>23</v>
      </c>
      <c r="P65" s="116">
        <v>2.7971014492753623</v>
      </c>
      <c r="Q65" s="115">
        <v>23</v>
      </c>
      <c r="R65" s="116">
        <v>2.8782608695652168</v>
      </c>
      <c r="S65" s="115">
        <v>23</v>
      </c>
      <c r="T65" s="116">
        <v>2.0652173913043477</v>
      </c>
      <c r="U65" s="115">
        <v>23</v>
      </c>
      <c r="V65" s="116">
        <v>1.7391304347826086</v>
      </c>
      <c r="W65" s="115">
        <v>23</v>
      </c>
      <c r="X65" s="116">
        <v>2.6521739130434785</v>
      </c>
      <c r="Y65" s="117">
        <v>23</v>
      </c>
      <c r="Z65" s="104"/>
    </row>
    <row r="66" spans="1:26" x14ac:dyDescent="0.3">
      <c r="A66" t="str">
        <f t="shared" si="0"/>
        <v>67</v>
      </c>
      <c r="B66" s="24">
        <v>7</v>
      </c>
      <c r="C66" s="128"/>
      <c r="D66">
        <v>6</v>
      </c>
      <c r="E66" s="35" t="s">
        <v>17</v>
      </c>
      <c r="F66" s="114">
        <v>2.7255892255892262</v>
      </c>
      <c r="G66" s="115">
        <v>66</v>
      </c>
      <c r="H66" s="116">
        <v>2.6447510822510831</v>
      </c>
      <c r="I66" s="115">
        <v>66</v>
      </c>
      <c r="J66" s="116">
        <v>2.8611111111111112</v>
      </c>
      <c r="K66" s="115">
        <v>66</v>
      </c>
      <c r="L66" s="116">
        <v>2.5025252525252526</v>
      </c>
      <c r="M66" s="115">
        <v>66</v>
      </c>
      <c r="N66" s="116">
        <v>2.3484848484848495</v>
      </c>
      <c r="O66" s="115">
        <v>66</v>
      </c>
      <c r="P66" s="116">
        <v>2.5782828282828283</v>
      </c>
      <c r="Q66" s="115">
        <v>66</v>
      </c>
      <c r="R66" s="116">
        <v>2.7484848484848481</v>
      </c>
      <c r="S66" s="115">
        <v>66</v>
      </c>
      <c r="T66" s="116">
        <v>1.8674242424242424</v>
      </c>
      <c r="U66" s="115">
        <v>66</v>
      </c>
      <c r="V66" s="116">
        <v>2.0606060606060606</v>
      </c>
      <c r="W66" s="115">
        <v>66</v>
      </c>
      <c r="X66" s="116">
        <v>2.9230769230769234</v>
      </c>
      <c r="Y66" s="117">
        <v>66</v>
      </c>
      <c r="Z66" s="104"/>
    </row>
    <row r="67" spans="1:26" x14ac:dyDescent="0.3">
      <c r="A67" t="str">
        <f t="shared" si="0"/>
        <v>77</v>
      </c>
      <c r="B67" s="24">
        <v>7</v>
      </c>
      <c r="C67" s="128"/>
      <c r="D67">
        <v>7</v>
      </c>
      <c r="E67" s="35" t="s">
        <v>18</v>
      </c>
      <c r="F67" s="114">
        <v>2.566468253968254</v>
      </c>
      <c r="G67" s="115">
        <v>56</v>
      </c>
      <c r="H67" s="116">
        <v>2.6670918367346941</v>
      </c>
      <c r="I67" s="115">
        <v>56</v>
      </c>
      <c r="J67" s="116">
        <v>2.7559523809523809</v>
      </c>
      <c r="K67" s="115">
        <v>56</v>
      </c>
      <c r="L67" s="116">
        <v>2.8125</v>
      </c>
      <c r="M67" s="115">
        <v>56</v>
      </c>
      <c r="N67" s="116">
        <v>2.4500000000000002</v>
      </c>
      <c r="O67" s="115">
        <v>56</v>
      </c>
      <c r="P67" s="116">
        <v>2.2857142857142869</v>
      </c>
      <c r="Q67" s="115">
        <v>56</v>
      </c>
      <c r="R67" s="116">
        <v>2.6214285714285706</v>
      </c>
      <c r="S67" s="115">
        <v>56</v>
      </c>
      <c r="T67" s="116">
        <v>1.8839285714285714</v>
      </c>
      <c r="U67" s="115">
        <v>56</v>
      </c>
      <c r="V67" s="116">
        <v>2.1785714285714284</v>
      </c>
      <c r="W67" s="115">
        <v>56</v>
      </c>
      <c r="X67" s="116">
        <v>2.6136363636363642</v>
      </c>
      <c r="Y67" s="117">
        <v>56</v>
      </c>
      <c r="Z67" s="104"/>
    </row>
    <row r="68" spans="1:26" x14ac:dyDescent="0.3">
      <c r="A68" t="str">
        <f t="shared" si="0"/>
        <v>87</v>
      </c>
      <c r="B68" s="24">
        <v>7</v>
      </c>
      <c r="C68" s="128"/>
      <c r="D68">
        <v>8</v>
      </c>
      <c r="E68" s="35" t="s">
        <v>19</v>
      </c>
      <c r="F68" s="114">
        <v>2.4900584795321645</v>
      </c>
      <c r="G68" s="115">
        <v>95</v>
      </c>
      <c r="H68" s="116">
        <v>2.5404135338345863</v>
      </c>
      <c r="I68" s="115">
        <v>95</v>
      </c>
      <c r="J68" s="116">
        <v>2.7649122807017541</v>
      </c>
      <c r="K68" s="115">
        <v>95</v>
      </c>
      <c r="L68" s="116">
        <v>2.6403508771929816</v>
      </c>
      <c r="M68" s="115">
        <v>95</v>
      </c>
      <c r="N68" s="116">
        <v>2.4231578947368413</v>
      </c>
      <c r="O68" s="115">
        <v>95</v>
      </c>
      <c r="P68" s="116">
        <v>2.2087719298245609</v>
      </c>
      <c r="Q68" s="115">
        <v>95</v>
      </c>
      <c r="R68" s="116">
        <v>2.6631578947368419</v>
      </c>
      <c r="S68" s="115">
        <v>95</v>
      </c>
      <c r="T68" s="116">
        <v>1.8236842105263162</v>
      </c>
      <c r="U68" s="115">
        <v>95</v>
      </c>
      <c r="V68" s="116">
        <v>2.2947368421052641</v>
      </c>
      <c r="W68" s="115">
        <v>95</v>
      </c>
      <c r="X68" s="116">
        <v>2.5156250000000013</v>
      </c>
      <c r="Y68" s="117">
        <v>95</v>
      </c>
      <c r="Z68" s="104"/>
    </row>
    <row r="69" spans="1:26" ht="28.8" x14ac:dyDescent="0.3">
      <c r="A69" t="str">
        <f t="shared" si="0"/>
        <v>18</v>
      </c>
      <c r="B69" s="24">
        <v>8</v>
      </c>
      <c r="C69" s="128" t="s">
        <v>26</v>
      </c>
      <c r="D69">
        <v>1</v>
      </c>
      <c r="E69" s="44" t="s">
        <v>58</v>
      </c>
      <c r="F69" s="114">
        <v>2.8507362784471217</v>
      </c>
      <c r="G69" s="115">
        <v>249</v>
      </c>
      <c r="H69" s="116">
        <v>2.7273379231210559</v>
      </c>
      <c r="I69" s="115">
        <v>249</v>
      </c>
      <c r="J69" s="116">
        <v>2.9866131191432399</v>
      </c>
      <c r="K69" s="115">
        <v>249</v>
      </c>
      <c r="L69" s="116">
        <v>2.3306559571619805</v>
      </c>
      <c r="M69" s="115">
        <v>249</v>
      </c>
      <c r="N69" s="116">
        <v>2.6232931726907629</v>
      </c>
      <c r="O69" s="115">
        <v>249</v>
      </c>
      <c r="P69" s="116">
        <v>2.7269076305220872</v>
      </c>
      <c r="Q69" s="115">
        <v>249</v>
      </c>
      <c r="R69" s="116">
        <v>2.8939759036144554</v>
      </c>
      <c r="S69" s="115">
        <v>249</v>
      </c>
      <c r="T69" s="116">
        <v>1.8845381526104414</v>
      </c>
      <c r="U69" s="115">
        <v>249</v>
      </c>
      <c r="V69" s="116">
        <v>1.7710843373493974</v>
      </c>
      <c r="W69" s="115">
        <v>249</v>
      </c>
      <c r="X69" s="116">
        <v>2.7560975609756095</v>
      </c>
      <c r="Y69" s="117">
        <v>249</v>
      </c>
      <c r="Z69" s="104"/>
    </row>
    <row r="70" spans="1:26" x14ac:dyDescent="0.3">
      <c r="A70" t="str">
        <f t="shared" si="0"/>
        <v>28</v>
      </c>
      <c r="B70" s="24">
        <v>8</v>
      </c>
      <c r="C70" s="128"/>
      <c r="D70">
        <v>2</v>
      </c>
      <c r="E70" s="35" t="s">
        <v>71</v>
      </c>
      <c r="F70" s="114">
        <v>2.8562091503267979</v>
      </c>
      <c r="G70" s="115">
        <v>119</v>
      </c>
      <c r="H70" s="116">
        <v>2.7522509003601443</v>
      </c>
      <c r="I70" s="115">
        <v>119</v>
      </c>
      <c r="J70" s="116">
        <v>2.987394957983192</v>
      </c>
      <c r="K70" s="115">
        <v>119</v>
      </c>
      <c r="L70" s="116">
        <v>2.3445378151260505</v>
      </c>
      <c r="M70" s="115">
        <v>119</v>
      </c>
      <c r="N70" s="116">
        <v>2.7193277310924366</v>
      </c>
      <c r="O70" s="115">
        <v>119</v>
      </c>
      <c r="P70" s="116">
        <v>2.7450980392156858</v>
      </c>
      <c r="Q70" s="115">
        <v>119</v>
      </c>
      <c r="R70" s="116">
        <v>2.98655462184874</v>
      </c>
      <c r="S70" s="115">
        <v>119</v>
      </c>
      <c r="T70" s="116">
        <v>1.8004201680672274</v>
      </c>
      <c r="U70" s="115">
        <v>119</v>
      </c>
      <c r="V70" s="116">
        <v>1.6050420168067236</v>
      </c>
      <c r="W70" s="115">
        <v>119</v>
      </c>
      <c r="X70" s="116">
        <v>2.7142857142857144</v>
      </c>
      <c r="Y70" s="117">
        <v>119</v>
      </c>
      <c r="Z70" s="104"/>
    </row>
    <row r="71" spans="1:26" x14ac:dyDescent="0.3">
      <c r="A71" t="str">
        <f t="shared" si="0"/>
        <v>38</v>
      </c>
      <c r="B71" s="24">
        <v>8</v>
      </c>
      <c r="C71" s="128"/>
      <c r="D71">
        <v>3</v>
      </c>
      <c r="E71" s="35" t="s">
        <v>70</v>
      </c>
      <c r="F71" s="114">
        <v>2.8457264957264949</v>
      </c>
      <c r="G71" s="115">
        <v>130</v>
      </c>
      <c r="H71" s="116">
        <v>2.704532967032967</v>
      </c>
      <c r="I71" s="115">
        <v>130</v>
      </c>
      <c r="J71" s="116">
        <v>2.9858974358974351</v>
      </c>
      <c r="K71" s="115">
        <v>130</v>
      </c>
      <c r="L71" s="116">
        <v>2.3179487179487168</v>
      </c>
      <c r="M71" s="115">
        <v>130</v>
      </c>
      <c r="N71" s="116">
        <v>2.5353846153846167</v>
      </c>
      <c r="O71" s="115">
        <v>130</v>
      </c>
      <c r="P71" s="116">
        <v>2.7102564102564104</v>
      </c>
      <c r="Q71" s="115">
        <v>130</v>
      </c>
      <c r="R71" s="116">
        <v>2.8092307692307696</v>
      </c>
      <c r="S71" s="115">
        <v>130</v>
      </c>
      <c r="T71" s="116">
        <v>1.9615384615384617</v>
      </c>
      <c r="U71" s="115">
        <v>130</v>
      </c>
      <c r="V71" s="116">
        <v>1.9230769230769238</v>
      </c>
      <c r="W71" s="115">
        <v>130</v>
      </c>
      <c r="X71" s="116">
        <v>2.8000000000000003</v>
      </c>
      <c r="Y71" s="117">
        <v>130</v>
      </c>
      <c r="Z71" s="104"/>
    </row>
    <row r="72" spans="1:26" x14ac:dyDescent="0.3">
      <c r="A72" t="str">
        <f t="shared" si="0"/>
        <v>48</v>
      </c>
      <c r="B72" s="24">
        <v>8</v>
      </c>
      <c r="C72" s="128"/>
      <c r="D72">
        <v>4</v>
      </c>
      <c r="E72" s="35" t="s">
        <v>15</v>
      </c>
      <c r="F72" s="114">
        <v>2.9852430555555562</v>
      </c>
      <c r="G72" s="115">
        <v>64</v>
      </c>
      <c r="H72" s="116">
        <v>2.8577008928571423</v>
      </c>
      <c r="I72" s="115">
        <v>64</v>
      </c>
      <c r="J72" s="116">
        <v>3.0885416666666674</v>
      </c>
      <c r="K72" s="115">
        <v>64</v>
      </c>
      <c r="L72" s="116">
        <v>2.2473958333333335</v>
      </c>
      <c r="M72" s="115">
        <v>64</v>
      </c>
      <c r="N72" s="116">
        <v>2.7781249999999988</v>
      </c>
      <c r="O72" s="115">
        <v>64</v>
      </c>
      <c r="P72" s="116">
        <v>2.8984375000000004</v>
      </c>
      <c r="Q72" s="115">
        <v>64</v>
      </c>
      <c r="R72" s="116">
        <v>3.0593750000000006</v>
      </c>
      <c r="S72" s="115">
        <v>64</v>
      </c>
      <c r="T72" s="116">
        <v>2.0546875</v>
      </c>
      <c r="U72" s="115">
        <v>64</v>
      </c>
      <c r="V72" s="116">
        <v>1.7031250000000002</v>
      </c>
      <c r="W72" s="115">
        <v>64</v>
      </c>
      <c r="X72" s="116">
        <v>2.8235294117647061</v>
      </c>
      <c r="Y72" s="117">
        <v>64</v>
      </c>
      <c r="Z72" s="104"/>
    </row>
    <row r="73" spans="1:26" x14ac:dyDescent="0.3">
      <c r="A73" t="str">
        <f t="shared" si="0"/>
        <v>58</v>
      </c>
      <c r="B73" s="24">
        <v>8</v>
      </c>
      <c r="C73" s="128"/>
      <c r="D73">
        <v>5</v>
      </c>
      <c r="E73" s="35" t="s">
        <v>16</v>
      </c>
      <c r="F73" s="114">
        <v>2.9224318658280928</v>
      </c>
      <c r="G73" s="115">
        <v>53</v>
      </c>
      <c r="H73" s="116">
        <v>2.776617250673854</v>
      </c>
      <c r="I73" s="115">
        <v>53</v>
      </c>
      <c r="J73" s="116">
        <v>2.9842767295597485</v>
      </c>
      <c r="K73" s="115">
        <v>53</v>
      </c>
      <c r="L73" s="116">
        <v>2.3050314465408803</v>
      </c>
      <c r="M73" s="115">
        <v>53</v>
      </c>
      <c r="N73" s="116">
        <v>2.6000000000000005</v>
      </c>
      <c r="O73" s="115">
        <v>53</v>
      </c>
      <c r="P73" s="116">
        <v>2.7295597484276732</v>
      </c>
      <c r="Q73" s="115">
        <v>53</v>
      </c>
      <c r="R73" s="116">
        <v>2.9245283018867925</v>
      </c>
      <c r="S73" s="115">
        <v>53</v>
      </c>
      <c r="T73" s="116">
        <v>1.8254716981132071</v>
      </c>
      <c r="U73" s="115">
        <v>53</v>
      </c>
      <c r="V73" s="116">
        <v>1.5283018867924525</v>
      </c>
      <c r="W73" s="115">
        <v>53</v>
      </c>
      <c r="X73" s="116">
        <v>2.6857142857142864</v>
      </c>
      <c r="Y73" s="117">
        <v>53</v>
      </c>
      <c r="Z73" s="104"/>
    </row>
    <row r="74" spans="1:26" x14ac:dyDescent="0.3">
      <c r="A74" t="str">
        <f t="shared" si="0"/>
        <v>68</v>
      </c>
      <c r="B74" s="24">
        <v>8</v>
      </c>
      <c r="C74" s="128"/>
      <c r="D74">
        <v>6</v>
      </c>
      <c r="E74" s="35" t="s">
        <v>17</v>
      </c>
      <c r="F74" s="114">
        <v>3.1111111111111112</v>
      </c>
      <c r="G74" s="115">
        <v>43</v>
      </c>
      <c r="H74" s="116">
        <v>2.9883720930232558</v>
      </c>
      <c r="I74" s="115">
        <v>43</v>
      </c>
      <c r="J74" s="116">
        <v>3.2403100775193803</v>
      </c>
      <c r="K74" s="115">
        <v>43</v>
      </c>
      <c r="L74" s="116">
        <v>2.0968992248062017</v>
      </c>
      <c r="M74" s="115">
        <v>43</v>
      </c>
      <c r="N74" s="116">
        <v>2.8837209302325579</v>
      </c>
      <c r="O74" s="115">
        <v>43</v>
      </c>
      <c r="P74" s="116">
        <v>2.9922480620155039</v>
      </c>
      <c r="Q74" s="115">
        <v>43</v>
      </c>
      <c r="R74" s="116">
        <v>3.1023255813953483</v>
      </c>
      <c r="S74" s="115">
        <v>43</v>
      </c>
      <c r="T74" s="116">
        <v>1.8546511627906981</v>
      </c>
      <c r="U74" s="115">
        <v>43</v>
      </c>
      <c r="V74" s="116">
        <v>1.8372093023255816</v>
      </c>
      <c r="W74" s="115">
        <v>43</v>
      </c>
      <c r="X74" s="116">
        <v>2.8181818181818175</v>
      </c>
      <c r="Y74" s="117">
        <v>43</v>
      </c>
      <c r="Z74" s="104"/>
    </row>
    <row r="75" spans="1:26" x14ac:dyDescent="0.3">
      <c r="A75" t="str">
        <f t="shared" si="0"/>
        <v>78</v>
      </c>
      <c r="B75" s="24">
        <v>8</v>
      </c>
      <c r="C75" s="128"/>
      <c r="D75">
        <v>7</v>
      </c>
      <c r="E75" s="35" t="s">
        <v>18</v>
      </c>
      <c r="F75" s="114">
        <v>2.4948320413436686</v>
      </c>
      <c r="G75" s="115">
        <v>43</v>
      </c>
      <c r="H75" s="116">
        <v>2.308970099667774</v>
      </c>
      <c r="I75" s="115">
        <v>43</v>
      </c>
      <c r="J75" s="116">
        <v>2.8294573643410854</v>
      </c>
      <c r="K75" s="115">
        <v>43</v>
      </c>
      <c r="L75" s="116">
        <v>2.5813953488372094</v>
      </c>
      <c r="M75" s="115">
        <v>43</v>
      </c>
      <c r="N75" s="116">
        <v>2.2372093023255815</v>
      </c>
      <c r="O75" s="115">
        <v>43</v>
      </c>
      <c r="P75" s="116">
        <v>2.333333333333333</v>
      </c>
      <c r="Q75" s="115">
        <v>43</v>
      </c>
      <c r="R75" s="116">
        <v>2.4558139534883723</v>
      </c>
      <c r="S75" s="115">
        <v>43</v>
      </c>
      <c r="T75" s="116">
        <v>1.895348837209303</v>
      </c>
      <c r="U75" s="115">
        <v>43</v>
      </c>
      <c r="V75" s="116">
        <v>2.1162790697674412</v>
      </c>
      <c r="W75" s="115">
        <v>43</v>
      </c>
      <c r="X75" s="116">
        <v>3</v>
      </c>
      <c r="Y75" s="117">
        <v>43</v>
      </c>
      <c r="Z75" s="104"/>
    </row>
    <row r="76" spans="1:26" x14ac:dyDescent="0.3">
      <c r="A76" t="str">
        <f t="shared" si="0"/>
        <v>88</v>
      </c>
      <c r="B76" s="24">
        <v>8</v>
      </c>
      <c r="C76" s="128"/>
      <c r="D76">
        <v>8</v>
      </c>
      <c r="E76" s="35" t="s">
        <v>19</v>
      </c>
      <c r="F76" s="114">
        <v>2.6702898550724643</v>
      </c>
      <c r="G76" s="115">
        <v>46</v>
      </c>
      <c r="H76" s="116">
        <v>2.6362577639751552</v>
      </c>
      <c r="I76" s="115">
        <v>46</v>
      </c>
      <c r="J76" s="116">
        <v>2.7572463768115947</v>
      </c>
      <c r="K76" s="115">
        <v>46</v>
      </c>
      <c r="L76" s="116">
        <v>2.4601449275362324</v>
      </c>
      <c r="M76" s="115">
        <v>46</v>
      </c>
      <c r="N76" s="116">
        <v>2.5521739130434788</v>
      </c>
      <c r="O76" s="115">
        <v>46</v>
      </c>
      <c r="P76" s="116">
        <v>2.6050724637681162</v>
      </c>
      <c r="Q76" s="115">
        <v>46</v>
      </c>
      <c r="R76" s="116">
        <v>2.8434782608695652</v>
      </c>
      <c r="S76" s="115">
        <v>46</v>
      </c>
      <c r="T76" s="116">
        <v>1.7336956521739131</v>
      </c>
      <c r="U76" s="115">
        <v>46</v>
      </c>
      <c r="V76" s="116">
        <v>1.7608695652173911</v>
      </c>
      <c r="W76" s="115">
        <v>46</v>
      </c>
      <c r="X76" s="116">
        <v>2.6</v>
      </c>
      <c r="Y76" s="117">
        <v>46</v>
      </c>
      <c r="Z76" s="104"/>
    </row>
    <row r="77" spans="1:26" ht="28.8" customHeight="1" x14ac:dyDescent="0.3">
      <c r="A77" t="str">
        <f t="shared" si="0"/>
        <v>19</v>
      </c>
      <c r="B77" s="24">
        <v>9</v>
      </c>
      <c r="C77" s="128" t="s">
        <v>27</v>
      </c>
      <c r="D77">
        <v>1</v>
      </c>
      <c r="E77" s="44" t="s">
        <v>58</v>
      </c>
      <c r="F77" s="114">
        <v>2.8521457965902419</v>
      </c>
      <c r="G77" s="115">
        <v>378</v>
      </c>
      <c r="H77" s="116">
        <v>2.7592120181405875</v>
      </c>
      <c r="I77" s="115">
        <v>378</v>
      </c>
      <c r="J77" s="116">
        <v>3.0445326278659626</v>
      </c>
      <c r="K77" s="115">
        <v>378</v>
      </c>
      <c r="L77" s="116">
        <v>2.3302469135802468</v>
      </c>
      <c r="M77" s="115">
        <v>378</v>
      </c>
      <c r="N77" s="116">
        <v>2.6301587301587288</v>
      </c>
      <c r="O77" s="115">
        <v>378</v>
      </c>
      <c r="P77" s="116">
        <v>2.7486772486772462</v>
      </c>
      <c r="Q77" s="115">
        <v>378</v>
      </c>
      <c r="R77" s="116">
        <v>2.956613756613756</v>
      </c>
      <c r="S77" s="115">
        <v>378</v>
      </c>
      <c r="T77" s="116">
        <v>1.8386243386243388</v>
      </c>
      <c r="U77" s="115">
        <v>378</v>
      </c>
      <c r="V77" s="116">
        <v>1.8068783068783074</v>
      </c>
      <c r="W77" s="115">
        <v>378</v>
      </c>
      <c r="X77" s="116">
        <v>2.8068181818181812</v>
      </c>
      <c r="Y77" s="117">
        <v>378</v>
      </c>
      <c r="Z77" s="104"/>
    </row>
    <row r="78" spans="1:26" x14ac:dyDescent="0.3">
      <c r="A78" t="str">
        <f t="shared" ref="A78:A92" si="1">CONCATENATE(D78,B78)</f>
        <v>29</v>
      </c>
      <c r="B78" s="24">
        <v>9</v>
      </c>
      <c r="C78" s="128"/>
      <c r="D78">
        <v>2</v>
      </c>
      <c r="E78" s="35" t="s">
        <v>71</v>
      </c>
      <c r="F78" s="114">
        <v>2.8393070489844696</v>
      </c>
      <c r="G78" s="115">
        <v>186</v>
      </c>
      <c r="H78" s="116">
        <v>2.7323348694316425</v>
      </c>
      <c r="I78" s="115">
        <v>186</v>
      </c>
      <c r="J78" s="116">
        <v>3.0591397849462365</v>
      </c>
      <c r="K78" s="115">
        <v>186</v>
      </c>
      <c r="L78" s="116">
        <v>2.2831541218637987</v>
      </c>
      <c r="M78" s="115">
        <v>186</v>
      </c>
      <c r="N78" s="116">
        <v>2.5849462365591398</v>
      </c>
      <c r="O78" s="115">
        <v>186</v>
      </c>
      <c r="P78" s="116">
        <v>2.7607526881720439</v>
      </c>
      <c r="Q78" s="115">
        <v>186</v>
      </c>
      <c r="R78" s="116">
        <v>2.9569892473118293</v>
      </c>
      <c r="S78" s="115">
        <v>186</v>
      </c>
      <c r="T78" s="116">
        <v>1.7822580645161294</v>
      </c>
      <c r="U78" s="115">
        <v>186</v>
      </c>
      <c r="V78" s="116">
        <v>1.6720430107526878</v>
      </c>
      <c r="W78" s="115">
        <v>186</v>
      </c>
      <c r="X78" s="116">
        <v>2.6839080459770104</v>
      </c>
      <c r="Y78" s="117">
        <v>186</v>
      </c>
      <c r="Z78" s="104"/>
    </row>
    <row r="79" spans="1:26" x14ac:dyDescent="0.3">
      <c r="A79" t="str">
        <f t="shared" si="1"/>
        <v>39</v>
      </c>
      <c r="B79" s="24">
        <v>9</v>
      </c>
      <c r="C79" s="128"/>
      <c r="D79">
        <v>3</v>
      </c>
      <c r="E79" s="35" t="s">
        <v>70</v>
      </c>
      <c r="F79" s="114">
        <v>2.8645833333333339</v>
      </c>
      <c r="G79" s="115">
        <v>192</v>
      </c>
      <c r="H79" s="116">
        <v>2.7852492559523818</v>
      </c>
      <c r="I79" s="115">
        <v>192</v>
      </c>
      <c r="J79" s="116">
        <v>3.0303819444444438</v>
      </c>
      <c r="K79" s="115">
        <v>192</v>
      </c>
      <c r="L79" s="116">
        <v>2.3758680555555536</v>
      </c>
      <c r="M79" s="115">
        <v>192</v>
      </c>
      <c r="N79" s="116">
        <v>2.6739583333333354</v>
      </c>
      <c r="O79" s="115">
        <v>192</v>
      </c>
      <c r="P79" s="116">
        <v>2.7369791666666656</v>
      </c>
      <c r="Q79" s="115">
        <v>192</v>
      </c>
      <c r="R79" s="116">
        <v>2.9562500000000016</v>
      </c>
      <c r="S79" s="115">
        <v>192</v>
      </c>
      <c r="T79" s="116">
        <v>1.8932291666666674</v>
      </c>
      <c r="U79" s="115">
        <v>192</v>
      </c>
      <c r="V79" s="116">
        <v>1.9375000000000004</v>
      </c>
      <c r="W79" s="115">
        <v>192</v>
      </c>
      <c r="X79" s="116">
        <v>2.9269662921348312</v>
      </c>
      <c r="Y79" s="117">
        <v>192</v>
      </c>
      <c r="Z79" s="104"/>
    </row>
    <row r="80" spans="1:26" x14ac:dyDescent="0.3">
      <c r="A80" t="str">
        <f t="shared" si="1"/>
        <v>49</v>
      </c>
      <c r="B80" s="24">
        <v>9</v>
      </c>
      <c r="C80" s="128"/>
      <c r="D80">
        <v>4</v>
      </c>
      <c r="E80" s="35" t="s">
        <v>15</v>
      </c>
      <c r="F80" s="114">
        <v>3.0986267166042452</v>
      </c>
      <c r="G80" s="115">
        <v>89</v>
      </c>
      <c r="H80" s="116">
        <v>2.9845505617977528</v>
      </c>
      <c r="I80" s="115">
        <v>89</v>
      </c>
      <c r="J80" s="116">
        <v>3.295880149812735</v>
      </c>
      <c r="K80" s="115">
        <v>89</v>
      </c>
      <c r="L80" s="116">
        <v>2.0468164794007486</v>
      </c>
      <c r="M80" s="115">
        <v>89</v>
      </c>
      <c r="N80" s="116">
        <v>2.786516853932584</v>
      </c>
      <c r="O80" s="115">
        <v>89</v>
      </c>
      <c r="P80" s="116">
        <v>3.0599250936329589</v>
      </c>
      <c r="Q80" s="115">
        <v>89</v>
      </c>
      <c r="R80" s="116">
        <v>3.1415730337078656</v>
      </c>
      <c r="S80" s="115">
        <v>89</v>
      </c>
      <c r="T80" s="116">
        <v>1.9157303370786518</v>
      </c>
      <c r="U80" s="115">
        <v>89</v>
      </c>
      <c r="V80" s="116">
        <v>1.7752808988764044</v>
      </c>
      <c r="W80" s="115">
        <v>89</v>
      </c>
      <c r="X80" s="116">
        <v>3.0337078651685387</v>
      </c>
      <c r="Y80" s="117">
        <v>89</v>
      </c>
      <c r="Z80" s="104"/>
    </row>
    <row r="81" spans="1:26" x14ac:dyDescent="0.3">
      <c r="A81" t="str">
        <f t="shared" si="1"/>
        <v>59</v>
      </c>
      <c r="B81" s="24">
        <v>9</v>
      </c>
      <c r="C81" s="128"/>
      <c r="D81">
        <v>5</v>
      </c>
      <c r="E81" s="35" t="s">
        <v>16</v>
      </c>
      <c r="F81" s="114">
        <v>2.9400000000000004</v>
      </c>
      <c r="G81" s="115">
        <v>75</v>
      </c>
      <c r="H81" s="116">
        <v>2.8164285714285722</v>
      </c>
      <c r="I81" s="115">
        <v>75</v>
      </c>
      <c r="J81" s="116">
        <v>3.0866666666666669</v>
      </c>
      <c r="K81" s="115">
        <v>75</v>
      </c>
      <c r="L81" s="116">
        <v>2.2999999999999998</v>
      </c>
      <c r="M81" s="115">
        <v>75</v>
      </c>
      <c r="N81" s="116">
        <v>2.7813333333333343</v>
      </c>
      <c r="O81" s="115">
        <v>75</v>
      </c>
      <c r="P81" s="116">
        <v>2.9044444444444451</v>
      </c>
      <c r="Q81" s="115">
        <v>75</v>
      </c>
      <c r="R81" s="116">
        <v>3.138666666666666</v>
      </c>
      <c r="S81" s="115">
        <v>75</v>
      </c>
      <c r="T81" s="116">
        <v>1.796666666666666</v>
      </c>
      <c r="U81" s="115">
        <v>75</v>
      </c>
      <c r="V81" s="116">
        <v>1.7066666666666666</v>
      </c>
      <c r="W81" s="115">
        <v>75</v>
      </c>
      <c r="X81" s="116">
        <v>2.8800000000000003</v>
      </c>
      <c r="Y81" s="117">
        <v>75</v>
      </c>
      <c r="Z81" s="104"/>
    </row>
    <row r="82" spans="1:26" x14ac:dyDescent="0.3">
      <c r="A82" t="str">
        <f t="shared" si="1"/>
        <v>69</v>
      </c>
      <c r="B82" s="24">
        <v>9</v>
      </c>
      <c r="C82" s="128"/>
      <c r="D82">
        <v>6</v>
      </c>
      <c r="E82" s="35" t="s">
        <v>17</v>
      </c>
      <c r="F82" s="114">
        <v>2.8071428571428569</v>
      </c>
      <c r="G82" s="115">
        <v>70</v>
      </c>
      <c r="H82" s="116">
        <v>2.6329081632653066</v>
      </c>
      <c r="I82" s="115">
        <v>70</v>
      </c>
      <c r="J82" s="116">
        <v>3.0166666666666671</v>
      </c>
      <c r="K82" s="115">
        <v>70</v>
      </c>
      <c r="L82" s="116">
        <v>2.2928571428571431</v>
      </c>
      <c r="M82" s="115">
        <v>70</v>
      </c>
      <c r="N82" s="116">
        <v>2.5371428571428569</v>
      </c>
      <c r="O82" s="115">
        <v>70</v>
      </c>
      <c r="P82" s="116">
        <v>2.6952380952380954</v>
      </c>
      <c r="Q82" s="115">
        <v>70</v>
      </c>
      <c r="R82" s="116">
        <v>2.8342857142857141</v>
      </c>
      <c r="S82" s="115">
        <v>70</v>
      </c>
      <c r="T82" s="116">
        <v>1.9249999999999998</v>
      </c>
      <c r="U82" s="115">
        <v>70</v>
      </c>
      <c r="V82" s="116">
        <v>1.8428571428571427</v>
      </c>
      <c r="W82" s="115">
        <v>70</v>
      </c>
      <c r="X82" s="116">
        <v>2.5714285714285716</v>
      </c>
      <c r="Y82" s="117">
        <v>70</v>
      </c>
      <c r="Z82" s="104"/>
    </row>
    <row r="83" spans="1:26" x14ac:dyDescent="0.3">
      <c r="A83" t="str">
        <f t="shared" si="1"/>
        <v>79</v>
      </c>
      <c r="B83" s="24">
        <v>9</v>
      </c>
      <c r="C83" s="128"/>
      <c r="D83">
        <v>7</v>
      </c>
      <c r="E83" s="35" t="s">
        <v>18</v>
      </c>
      <c r="F83" s="114">
        <v>2.6666666666666679</v>
      </c>
      <c r="G83" s="115">
        <v>72</v>
      </c>
      <c r="H83" s="116">
        <v>2.6245039682539684</v>
      </c>
      <c r="I83" s="115">
        <v>72</v>
      </c>
      <c r="J83" s="116">
        <v>2.8842592592592591</v>
      </c>
      <c r="K83" s="115">
        <v>72</v>
      </c>
      <c r="L83" s="116">
        <v>2.5277777777777777</v>
      </c>
      <c r="M83" s="115">
        <v>72</v>
      </c>
      <c r="N83" s="116">
        <v>2.5055555555555555</v>
      </c>
      <c r="O83" s="115">
        <v>72</v>
      </c>
      <c r="P83" s="116">
        <v>2.4884259259259269</v>
      </c>
      <c r="Q83" s="115">
        <v>72</v>
      </c>
      <c r="R83" s="116">
        <v>2.8388888888888886</v>
      </c>
      <c r="S83" s="115">
        <v>72</v>
      </c>
      <c r="T83" s="116">
        <v>1.8923611111111114</v>
      </c>
      <c r="U83" s="115">
        <v>72</v>
      </c>
      <c r="V83" s="116">
        <v>1.8611111111111112</v>
      </c>
      <c r="W83" s="115">
        <v>72</v>
      </c>
      <c r="X83" s="116">
        <v>2.8055555555555558</v>
      </c>
      <c r="Y83" s="117">
        <v>72</v>
      </c>
      <c r="Z83" s="104"/>
    </row>
    <row r="84" spans="1:26" x14ac:dyDescent="0.3">
      <c r="A84" t="str">
        <f t="shared" si="1"/>
        <v>89</v>
      </c>
      <c r="B84" s="24">
        <v>9</v>
      </c>
      <c r="C84" s="128"/>
      <c r="D84">
        <v>8</v>
      </c>
      <c r="E84" s="35" t="s">
        <v>19</v>
      </c>
      <c r="F84" s="114">
        <v>2.6851851851851856</v>
      </c>
      <c r="G84" s="115">
        <v>72</v>
      </c>
      <c r="H84" s="116">
        <v>2.6785714285714279</v>
      </c>
      <c r="I84" s="115">
        <v>72</v>
      </c>
      <c r="J84" s="116">
        <v>2.8773148148148149</v>
      </c>
      <c r="K84" s="115">
        <v>72</v>
      </c>
      <c r="L84" s="116">
        <v>2.5509259259259252</v>
      </c>
      <c r="M84" s="115">
        <v>72</v>
      </c>
      <c r="N84" s="116">
        <v>2.4944444444444445</v>
      </c>
      <c r="O84" s="115">
        <v>72</v>
      </c>
      <c r="P84" s="116">
        <v>2.5138888888888888</v>
      </c>
      <c r="Q84" s="115">
        <v>72</v>
      </c>
      <c r="R84" s="116">
        <v>2.7750000000000008</v>
      </c>
      <c r="S84" s="115">
        <v>72</v>
      </c>
      <c r="T84" s="116">
        <v>1.6493055555555554</v>
      </c>
      <c r="U84" s="115">
        <v>72</v>
      </c>
      <c r="V84" s="116">
        <v>1.8611111111111114</v>
      </c>
      <c r="W84" s="115">
        <v>72</v>
      </c>
      <c r="X84" s="116">
        <v>2.6086956521739135</v>
      </c>
      <c r="Y84" s="117">
        <v>72</v>
      </c>
      <c r="Z84" s="104"/>
    </row>
    <row r="85" spans="1:26" ht="28.8" customHeight="1" x14ac:dyDescent="0.3">
      <c r="A85" t="str">
        <f t="shared" si="1"/>
        <v>110</v>
      </c>
      <c r="B85" s="24">
        <v>10</v>
      </c>
      <c r="C85" s="128" t="s">
        <v>28</v>
      </c>
      <c r="D85">
        <v>1</v>
      </c>
      <c r="E85" s="44" t="s">
        <v>58</v>
      </c>
      <c r="F85" s="114">
        <v>2.7819767441860463</v>
      </c>
      <c r="G85" s="115">
        <v>172</v>
      </c>
      <c r="H85" s="116">
        <v>2.8086586378737537</v>
      </c>
      <c r="I85" s="115">
        <v>172</v>
      </c>
      <c r="J85" s="116">
        <v>2.8817829457364352</v>
      </c>
      <c r="K85" s="115">
        <v>172</v>
      </c>
      <c r="L85" s="116">
        <v>2.4156976744186056</v>
      </c>
      <c r="M85" s="115">
        <v>172</v>
      </c>
      <c r="N85" s="116">
        <v>2.5441860465116268</v>
      </c>
      <c r="O85" s="115">
        <v>172</v>
      </c>
      <c r="P85" s="116">
        <v>2.6569767441860459</v>
      </c>
      <c r="Q85" s="115">
        <v>172</v>
      </c>
      <c r="R85" s="116">
        <v>2.7697674418604641</v>
      </c>
      <c r="S85" s="115">
        <v>172</v>
      </c>
      <c r="T85" s="116">
        <v>2.0886627906976765</v>
      </c>
      <c r="U85" s="115">
        <v>172</v>
      </c>
      <c r="V85" s="116">
        <v>2.0058139534883721</v>
      </c>
      <c r="W85" s="115">
        <v>172</v>
      </c>
      <c r="X85" s="116">
        <v>2.779220779220779</v>
      </c>
      <c r="Y85" s="117">
        <v>172</v>
      </c>
      <c r="Z85" s="104"/>
    </row>
    <row r="86" spans="1:26" x14ac:dyDescent="0.3">
      <c r="A86" t="str">
        <f t="shared" si="1"/>
        <v>210</v>
      </c>
      <c r="B86" s="24">
        <v>10</v>
      </c>
      <c r="C86" s="128"/>
      <c r="D86">
        <v>2</v>
      </c>
      <c r="E86" s="35" t="s">
        <v>71</v>
      </c>
      <c r="F86" s="114">
        <v>2.7850729517396187</v>
      </c>
      <c r="G86" s="115">
        <v>99</v>
      </c>
      <c r="H86" s="116">
        <v>2.8322510822510827</v>
      </c>
      <c r="I86" s="115">
        <v>99</v>
      </c>
      <c r="J86" s="116">
        <v>2.8855218855218858</v>
      </c>
      <c r="K86" s="115">
        <v>99</v>
      </c>
      <c r="L86" s="116">
        <v>2.4208754208754213</v>
      </c>
      <c r="M86" s="115">
        <v>99</v>
      </c>
      <c r="N86" s="116">
        <v>2.5616161616161621</v>
      </c>
      <c r="O86" s="115">
        <v>99</v>
      </c>
      <c r="P86" s="116">
        <v>2.6734006734006734</v>
      </c>
      <c r="Q86" s="115">
        <v>99</v>
      </c>
      <c r="R86" s="116">
        <v>2.7939393939393917</v>
      </c>
      <c r="S86" s="115">
        <v>99</v>
      </c>
      <c r="T86" s="116">
        <v>2.1237373737373728</v>
      </c>
      <c r="U86" s="115">
        <v>99</v>
      </c>
      <c r="V86" s="116">
        <v>1.9494949494949498</v>
      </c>
      <c r="W86" s="115">
        <v>99</v>
      </c>
      <c r="X86" s="116">
        <v>2.7078651685393256</v>
      </c>
      <c r="Y86" s="117">
        <v>99</v>
      </c>
      <c r="Z86" s="104"/>
    </row>
    <row r="87" spans="1:26" x14ac:dyDescent="0.3">
      <c r="A87" t="str">
        <f t="shared" si="1"/>
        <v>310</v>
      </c>
      <c r="B87" s="24">
        <v>10</v>
      </c>
      <c r="C87" s="128"/>
      <c r="D87">
        <v>3</v>
      </c>
      <c r="E87" s="35" t="s">
        <v>70</v>
      </c>
      <c r="F87" s="114">
        <v>2.7777777777777772</v>
      </c>
      <c r="G87" s="115">
        <v>73</v>
      </c>
      <c r="H87" s="116">
        <v>2.7766634050880632</v>
      </c>
      <c r="I87" s="115">
        <v>73</v>
      </c>
      <c r="J87" s="116">
        <v>2.8767123287671232</v>
      </c>
      <c r="K87" s="115">
        <v>73</v>
      </c>
      <c r="L87" s="116">
        <v>2.4086757990867582</v>
      </c>
      <c r="M87" s="115">
        <v>73</v>
      </c>
      <c r="N87" s="116">
        <v>2.5205479452054784</v>
      </c>
      <c r="O87" s="115">
        <v>73</v>
      </c>
      <c r="P87" s="116">
        <v>2.6347031963470324</v>
      </c>
      <c r="Q87" s="115">
        <v>73</v>
      </c>
      <c r="R87" s="116">
        <v>2.7369863013698645</v>
      </c>
      <c r="S87" s="115">
        <v>73</v>
      </c>
      <c r="T87" s="116">
        <v>2.0410958904109582</v>
      </c>
      <c r="U87" s="115">
        <v>73</v>
      </c>
      <c r="V87" s="116">
        <v>2.0821917808219186</v>
      </c>
      <c r="W87" s="115">
        <v>73</v>
      </c>
      <c r="X87" s="116">
        <v>2.8769230769230782</v>
      </c>
      <c r="Y87" s="117">
        <v>73</v>
      </c>
      <c r="Z87" s="104"/>
    </row>
    <row r="88" spans="1:26" x14ac:dyDescent="0.3">
      <c r="A88" t="str">
        <f t="shared" si="1"/>
        <v>410</v>
      </c>
      <c r="B88" s="24">
        <v>10</v>
      </c>
      <c r="C88" s="128"/>
      <c r="D88">
        <v>4</v>
      </c>
      <c r="E88" s="35" t="s">
        <v>15</v>
      </c>
      <c r="F88" s="114">
        <v>2.7943469785575052</v>
      </c>
      <c r="G88" s="115">
        <v>57</v>
      </c>
      <c r="H88" s="116">
        <v>2.8167293233082704</v>
      </c>
      <c r="I88" s="115">
        <v>57</v>
      </c>
      <c r="J88" s="116">
        <v>2.8947368421052633</v>
      </c>
      <c r="K88" s="115">
        <v>57</v>
      </c>
      <c r="L88" s="116">
        <v>2.37719298245614</v>
      </c>
      <c r="M88" s="115">
        <v>57</v>
      </c>
      <c r="N88" s="116">
        <v>2.5754385964912285</v>
      </c>
      <c r="O88" s="115">
        <v>57</v>
      </c>
      <c r="P88" s="116">
        <v>2.6608187134502921</v>
      </c>
      <c r="Q88" s="115">
        <v>57</v>
      </c>
      <c r="R88" s="116">
        <v>2.757894736842105</v>
      </c>
      <c r="S88" s="115">
        <v>57</v>
      </c>
      <c r="T88" s="116">
        <v>2.390350877192982</v>
      </c>
      <c r="U88" s="115">
        <v>57</v>
      </c>
      <c r="V88" s="116">
        <v>2.4210526315789473</v>
      </c>
      <c r="W88" s="115">
        <v>57</v>
      </c>
      <c r="X88" s="116">
        <v>2.7321428571428585</v>
      </c>
      <c r="Y88" s="117">
        <v>57</v>
      </c>
      <c r="Z88" s="104"/>
    </row>
    <row r="89" spans="1:26" x14ac:dyDescent="0.3">
      <c r="A89" t="str">
        <f t="shared" si="1"/>
        <v>510</v>
      </c>
      <c r="B89" s="24">
        <v>10</v>
      </c>
      <c r="C89" s="128"/>
      <c r="D89">
        <v>5</v>
      </c>
      <c r="E89" s="35" t="s">
        <v>16</v>
      </c>
      <c r="F89" s="114">
        <v>2.8958333333333335</v>
      </c>
      <c r="G89" s="115">
        <v>16</v>
      </c>
      <c r="H89" s="116">
        <v>2.8683035714285712</v>
      </c>
      <c r="I89" s="115">
        <v>16</v>
      </c>
      <c r="J89" s="116">
        <v>3.041666666666667</v>
      </c>
      <c r="K89" s="115">
        <v>16</v>
      </c>
      <c r="L89" s="116">
        <v>2.2916666666666674</v>
      </c>
      <c r="M89" s="115">
        <v>16</v>
      </c>
      <c r="N89" s="116">
        <v>2.4875000000000007</v>
      </c>
      <c r="O89" s="115">
        <v>16</v>
      </c>
      <c r="P89" s="116">
        <v>2.8020833333333335</v>
      </c>
      <c r="Q89" s="115">
        <v>16</v>
      </c>
      <c r="R89" s="116">
        <v>2.75</v>
      </c>
      <c r="S89" s="115">
        <v>16</v>
      </c>
      <c r="T89" s="116">
        <v>2.2499999999999996</v>
      </c>
      <c r="U89" s="115">
        <v>16</v>
      </c>
      <c r="V89" s="116">
        <v>2.1875</v>
      </c>
      <c r="W89" s="115">
        <v>16</v>
      </c>
      <c r="X89" s="116">
        <v>2.9285714285714284</v>
      </c>
      <c r="Y89" s="117">
        <v>16</v>
      </c>
      <c r="Z89" s="104"/>
    </row>
    <row r="90" spans="1:26" x14ac:dyDescent="0.3">
      <c r="A90" t="str">
        <f t="shared" si="1"/>
        <v>610</v>
      </c>
      <c r="B90" s="24">
        <v>10</v>
      </c>
      <c r="C90" s="128"/>
      <c r="D90">
        <v>6</v>
      </c>
      <c r="E90" s="35" t="s">
        <v>17</v>
      </c>
      <c r="F90" s="114">
        <v>2.8003003003003006</v>
      </c>
      <c r="G90" s="115">
        <v>37</v>
      </c>
      <c r="H90" s="116">
        <v>2.7736486486486491</v>
      </c>
      <c r="I90" s="115">
        <v>37</v>
      </c>
      <c r="J90" s="116">
        <v>2.9504504504504503</v>
      </c>
      <c r="K90" s="115">
        <v>37</v>
      </c>
      <c r="L90" s="116">
        <v>2.3468468468468462</v>
      </c>
      <c r="M90" s="115">
        <v>37</v>
      </c>
      <c r="N90" s="116">
        <v>2.5243243243243239</v>
      </c>
      <c r="O90" s="115">
        <v>37</v>
      </c>
      <c r="P90" s="116">
        <v>2.6576576576576572</v>
      </c>
      <c r="Q90" s="115">
        <v>37</v>
      </c>
      <c r="R90" s="116">
        <v>2.8054054054054056</v>
      </c>
      <c r="S90" s="115">
        <v>37</v>
      </c>
      <c r="T90" s="116">
        <v>1.8243243243243243</v>
      </c>
      <c r="U90" s="115">
        <v>37</v>
      </c>
      <c r="V90" s="116">
        <v>1.7297297297297298</v>
      </c>
      <c r="W90" s="115">
        <v>37</v>
      </c>
      <c r="X90" s="116">
        <v>2.8333333333333339</v>
      </c>
      <c r="Y90" s="117">
        <v>37</v>
      </c>
      <c r="Z90" s="104"/>
    </row>
    <row r="91" spans="1:26" x14ac:dyDescent="0.3">
      <c r="A91" t="str">
        <f t="shared" si="1"/>
        <v>710</v>
      </c>
      <c r="B91" s="24">
        <v>10</v>
      </c>
      <c r="C91" s="128"/>
      <c r="D91">
        <v>7</v>
      </c>
      <c r="E91" s="35" t="s">
        <v>18</v>
      </c>
      <c r="F91" s="114">
        <v>2.7441077441077439</v>
      </c>
      <c r="G91" s="115">
        <v>33</v>
      </c>
      <c r="H91" s="116">
        <v>2.7510822510822512</v>
      </c>
      <c r="I91" s="115">
        <v>33</v>
      </c>
      <c r="J91" s="116">
        <v>2.762626262626263</v>
      </c>
      <c r="K91" s="115">
        <v>33</v>
      </c>
      <c r="L91" s="116">
        <v>2.4646464646464645</v>
      </c>
      <c r="M91" s="115">
        <v>33</v>
      </c>
      <c r="N91" s="116">
        <v>2.3515151515151511</v>
      </c>
      <c r="O91" s="115">
        <v>33</v>
      </c>
      <c r="P91" s="116">
        <v>2.6616161616161609</v>
      </c>
      <c r="Q91" s="115">
        <v>33</v>
      </c>
      <c r="R91" s="116">
        <v>2.6787878787878787</v>
      </c>
      <c r="S91" s="115">
        <v>33</v>
      </c>
      <c r="T91" s="116">
        <v>2.1212121212121211</v>
      </c>
      <c r="U91" s="115">
        <v>33</v>
      </c>
      <c r="V91" s="116">
        <v>1.9393939393939399</v>
      </c>
      <c r="W91" s="115">
        <v>33</v>
      </c>
      <c r="X91" s="116">
        <v>2.6250000000000009</v>
      </c>
      <c r="Y91" s="117">
        <v>33</v>
      </c>
      <c r="Z91" s="104"/>
    </row>
    <row r="92" spans="1:26" ht="15" thickBot="1" x14ac:dyDescent="0.35">
      <c r="A92" t="str">
        <f t="shared" si="1"/>
        <v>810</v>
      </c>
      <c r="B92" s="24">
        <v>10</v>
      </c>
      <c r="C92" s="131"/>
      <c r="D92">
        <v>8</v>
      </c>
      <c r="E92" s="35" t="s">
        <v>19</v>
      </c>
      <c r="F92" s="122">
        <v>2.7145593869731801</v>
      </c>
      <c r="G92" s="123">
        <v>29</v>
      </c>
      <c r="H92" s="124">
        <v>2.8700738916256152</v>
      </c>
      <c r="I92" s="123">
        <v>29</v>
      </c>
      <c r="J92" s="124">
        <v>2.8160919540229883</v>
      </c>
      <c r="K92" s="123">
        <v>29</v>
      </c>
      <c r="L92" s="124">
        <v>2.5919540229885065</v>
      </c>
      <c r="M92" s="123">
        <v>29</v>
      </c>
      <c r="N92" s="124">
        <v>2.7586206896551722</v>
      </c>
      <c r="O92" s="123">
        <v>29</v>
      </c>
      <c r="P92" s="124">
        <v>2.563218390804598</v>
      </c>
      <c r="Q92" s="123">
        <v>29</v>
      </c>
      <c r="R92" s="124">
        <v>2.8620689655172411</v>
      </c>
      <c r="S92" s="123">
        <v>29</v>
      </c>
      <c r="T92" s="124">
        <v>1.7068965517241377</v>
      </c>
      <c r="U92" s="123">
        <v>29</v>
      </c>
      <c r="V92" s="124">
        <v>1.5172413793103448</v>
      </c>
      <c r="W92" s="123">
        <v>29</v>
      </c>
      <c r="X92" s="124">
        <v>3</v>
      </c>
      <c r="Y92" s="125">
        <v>29</v>
      </c>
      <c r="Z92" s="104"/>
    </row>
    <row r="93" spans="1:26" ht="15" thickTop="1" x14ac:dyDescent="0.3">
      <c r="A93">
        <v>1</v>
      </c>
      <c r="B93" s="24">
        <v>2</v>
      </c>
      <c r="C93">
        <v>3</v>
      </c>
      <c r="D93" s="24">
        <v>4</v>
      </c>
      <c r="E93">
        <v>5</v>
      </c>
      <c r="F93" s="24">
        <v>6</v>
      </c>
      <c r="G93">
        <v>7</v>
      </c>
      <c r="H93" s="24">
        <v>8</v>
      </c>
      <c r="I93">
        <v>9</v>
      </c>
      <c r="J93" s="24">
        <v>10</v>
      </c>
      <c r="K93">
        <v>11</v>
      </c>
      <c r="L93" s="24">
        <v>12</v>
      </c>
      <c r="M93">
        <v>13</v>
      </c>
      <c r="N93" s="24">
        <v>14</v>
      </c>
      <c r="O93">
        <v>15</v>
      </c>
      <c r="P93" s="24">
        <v>16</v>
      </c>
      <c r="Q93">
        <v>17</v>
      </c>
      <c r="R93" s="24">
        <v>18</v>
      </c>
      <c r="S93">
        <v>19</v>
      </c>
      <c r="T93" s="24">
        <v>20</v>
      </c>
      <c r="U93">
        <v>21</v>
      </c>
      <c r="V93" s="24">
        <v>22</v>
      </c>
      <c r="W93">
        <v>23</v>
      </c>
      <c r="X93" s="24">
        <v>24</v>
      </c>
      <c r="Y93">
        <v>25</v>
      </c>
    </row>
    <row r="96" spans="1:26" ht="15" thickBot="1" x14ac:dyDescent="0.35">
      <c r="A96">
        <v>1</v>
      </c>
      <c r="B96" s="24">
        <v>2</v>
      </c>
      <c r="C96">
        <v>3</v>
      </c>
      <c r="D96" s="24">
        <v>4</v>
      </c>
      <c r="E96">
        <v>5</v>
      </c>
      <c r="F96" s="24">
        <v>6</v>
      </c>
      <c r="G96">
        <v>7</v>
      </c>
      <c r="H96" s="24">
        <v>8</v>
      </c>
      <c r="I96">
        <v>9</v>
      </c>
      <c r="J96" s="24">
        <v>10</v>
      </c>
      <c r="K96">
        <v>11</v>
      </c>
      <c r="L96" s="24">
        <v>12</v>
      </c>
      <c r="M96">
        <v>13</v>
      </c>
      <c r="N96" s="24">
        <v>14</v>
      </c>
      <c r="O96">
        <v>15</v>
      </c>
      <c r="P96" s="24">
        <v>16</v>
      </c>
      <c r="Q96">
        <v>17</v>
      </c>
      <c r="R96" s="24">
        <v>18</v>
      </c>
      <c r="S96">
        <v>19</v>
      </c>
      <c r="T96" s="24">
        <v>20</v>
      </c>
      <c r="U96">
        <v>21</v>
      </c>
      <c r="V96" s="24">
        <v>22</v>
      </c>
      <c r="W96">
        <v>23</v>
      </c>
      <c r="X96" s="24">
        <v>24</v>
      </c>
      <c r="Y96">
        <v>25</v>
      </c>
    </row>
    <row r="97" spans="1:24" ht="15" thickTop="1" x14ac:dyDescent="0.3">
      <c r="B97" s="265" t="s">
        <v>77</v>
      </c>
      <c r="C97" s="266"/>
      <c r="D97" s="266"/>
      <c r="E97" s="267"/>
      <c r="F97" s="271" t="s">
        <v>78</v>
      </c>
      <c r="G97" s="260"/>
      <c r="H97" s="260" t="s">
        <v>79</v>
      </c>
      <c r="I97" s="260"/>
      <c r="J97" s="260" t="s">
        <v>80</v>
      </c>
      <c r="K97" s="260"/>
      <c r="L97" s="260" t="s">
        <v>81</v>
      </c>
      <c r="M97" s="260"/>
      <c r="N97" s="260" t="s">
        <v>82</v>
      </c>
      <c r="O97" s="260"/>
      <c r="P97" s="260" t="s">
        <v>83</v>
      </c>
      <c r="Q97" s="260"/>
      <c r="R97" s="260" t="s">
        <v>84</v>
      </c>
      <c r="S97" s="260"/>
      <c r="T97" s="260" t="s">
        <v>85</v>
      </c>
      <c r="U97" s="260"/>
      <c r="V97" s="260" t="s">
        <v>86</v>
      </c>
      <c r="W97" s="261"/>
      <c r="X97" s="104"/>
    </row>
    <row r="98" spans="1:24" ht="15" thickBot="1" x14ac:dyDescent="0.35">
      <c r="B98" s="268"/>
      <c r="C98" s="269"/>
      <c r="D98" s="269"/>
      <c r="E98" s="270"/>
      <c r="F98" s="105" t="s">
        <v>10</v>
      </c>
      <c r="G98" s="106" t="s">
        <v>11</v>
      </c>
      <c r="H98" s="106" t="s">
        <v>10</v>
      </c>
      <c r="I98" s="106" t="s">
        <v>11</v>
      </c>
      <c r="J98" s="106" t="s">
        <v>10</v>
      </c>
      <c r="K98" s="106" t="s">
        <v>11</v>
      </c>
      <c r="L98" s="106" t="s">
        <v>10</v>
      </c>
      <c r="M98" s="106" t="s">
        <v>11</v>
      </c>
      <c r="N98" s="106" t="s">
        <v>10</v>
      </c>
      <c r="O98" s="106" t="s">
        <v>11</v>
      </c>
      <c r="P98" s="106" t="s">
        <v>10</v>
      </c>
      <c r="Q98" s="106" t="s">
        <v>11</v>
      </c>
      <c r="R98" s="106" t="s">
        <v>10</v>
      </c>
      <c r="S98" s="106" t="s">
        <v>11</v>
      </c>
      <c r="T98" s="106" t="s">
        <v>10</v>
      </c>
      <c r="U98" s="106" t="s">
        <v>11</v>
      </c>
      <c r="V98" s="106" t="s">
        <v>10</v>
      </c>
      <c r="W98" s="107" t="s">
        <v>11</v>
      </c>
      <c r="X98" s="104"/>
    </row>
    <row r="99" spans="1:24" ht="15" thickTop="1" x14ac:dyDescent="0.3">
      <c r="A99">
        <v>1</v>
      </c>
      <c r="B99" s="108" t="s">
        <v>58</v>
      </c>
      <c r="C99" s="263" t="s">
        <v>58</v>
      </c>
      <c r="D99" s="263"/>
      <c r="E99" s="264"/>
      <c r="F99" s="109">
        <v>2.9531757381076935</v>
      </c>
      <c r="G99" s="110">
        <v>1007</v>
      </c>
      <c r="H99" s="111">
        <v>2.9271085050935777</v>
      </c>
      <c r="I99" s="110">
        <v>1007</v>
      </c>
      <c r="J99" s="111">
        <v>3.0303420546441484</v>
      </c>
      <c r="K99" s="110">
        <v>1007</v>
      </c>
      <c r="L99" s="111">
        <v>2.1989645958583828</v>
      </c>
      <c r="M99" s="110">
        <v>1007</v>
      </c>
      <c r="N99" s="111">
        <v>2.5160827494160829</v>
      </c>
      <c r="O99" s="110">
        <v>1007</v>
      </c>
      <c r="P99" s="111">
        <v>2.9843323343323345</v>
      </c>
      <c r="Q99" s="110">
        <v>1007</v>
      </c>
      <c r="R99" s="111">
        <v>2.478006872852236</v>
      </c>
      <c r="S99" s="110">
        <v>1007</v>
      </c>
      <c r="T99" s="111">
        <v>1.9835526315789467</v>
      </c>
      <c r="U99" s="110">
        <v>1007</v>
      </c>
      <c r="V99" s="111">
        <v>2.6814268142681383</v>
      </c>
      <c r="W99" s="112">
        <v>1007</v>
      </c>
      <c r="X99" s="104"/>
    </row>
    <row r="100" spans="1:24" x14ac:dyDescent="0.3">
      <c r="A100">
        <v>2</v>
      </c>
      <c r="B100" s="258" t="s">
        <v>88</v>
      </c>
      <c r="C100" s="256" t="s">
        <v>75</v>
      </c>
      <c r="D100" s="256"/>
      <c r="E100" s="259"/>
      <c r="F100" s="114">
        <v>2.9902218476183267</v>
      </c>
      <c r="G100" s="115">
        <v>152</v>
      </c>
      <c r="H100" s="116">
        <v>3.0155466791979952</v>
      </c>
      <c r="I100" s="115">
        <v>152</v>
      </c>
      <c r="J100" s="116">
        <v>3.0654562542720436</v>
      </c>
      <c r="K100" s="115">
        <v>152</v>
      </c>
      <c r="L100" s="116">
        <v>2.1002222222222224</v>
      </c>
      <c r="M100" s="115">
        <v>152</v>
      </c>
      <c r="N100" s="116">
        <v>2.5617449664429515</v>
      </c>
      <c r="O100" s="115">
        <v>152</v>
      </c>
      <c r="P100" s="116">
        <v>3.0100441501103758</v>
      </c>
      <c r="Q100" s="115">
        <v>152</v>
      </c>
      <c r="R100" s="116">
        <v>2.5495337995337999</v>
      </c>
      <c r="S100" s="115">
        <v>152</v>
      </c>
      <c r="T100" s="116">
        <v>2</v>
      </c>
      <c r="U100" s="115">
        <v>152</v>
      </c>
      <c r="V100" s="116">
        <v>2.6532258064516139</v>
      </c>
      <c r="W100" s="117">
        <v>152</v>
      </c>
      <c r="X100" s="104"/>
    </row>
    <row r="101" spans="1:24" x14ac:dyDescent="0.3">
      <c r="A101">
        <v>3</v>
      </c>
      <c r="B101" s="258"/>
      <c r="C101" s="256" t="s">
        <v>76</v>
      </c>
      <c r="D101" s="256"/>
      <c r="E101" s="259"/>
      <c r="F101" s="114">
        <v>2.9479036324304855</v>
      </c>
      <c r="G101" s="115">
        <v>853</v>
      </c>
      <c r="H101" s="116">
        <v>2.9122488948575929</v>
      </c>
      <c r="I101" s="115">
        <v>853</v>
      </c>
      <c r="J101" s="116">
        <v>3.0248957690653802</v>
      </c>
      <c r="K101" s="115">
        <v>853</v>
      </c>
      <c r="L101" s="116">
        <v>2.2145784081954307</v>
      </c>
      <c r="M101" s="115">
        <v>853</v>
      </c>
      <c r="N101" s="116">
        <v>2.5095125786163535</v>
      </c>
      <c r="O101" s="115">
        <v>853</v>
      </c>
      <c r="P101" s="116">
        <v>2.9808372641509435</v>
      </c>
      <c r="Q101" s="115">
        <v>853</v>
      </c>
      <c r="R101" s="116">
        <v>2.464646464646465</v>
      </c>
      <c r="S101" s="115">
        <v>853</v>
      </c>
      <c r="T101" s="116">
        <v>1.9793281653746784</v>
      </c>
      <c r="U101" s="115">
        <v>853</v>
      </c>
      <c r="V101" s="116">
        <v>2.6885007278020403</v>
      </c>
      <c r="W101" s="117">
        <v>853</v>
      </c>
      <c r="X101" s="104"/>
    </row>
    <row r="102" spans="1:24" ht="14.4" customHeight="1" x14ac:dyDescent="0.3">
      <c r="A102" t="str">
        <f>CONCATENATE(D102,B102)</f>
        <v>11</v>
      </c>
      <c r="B102" s="24">
        <v>1</v>
      </c>
      <c r="C102" s="128" t="s">
        <v>14</v>
      </c>
      <c r="D102">
        <v>1</v>
      </c>
      <c r="E102" s="113" t="s">
        <v>58</v>
      </c>
      <c r="F102" s="114">
        <v>2.9304234706103869</v>
      </c>
      <c r="G102" s="115">
        <v>107</v>
      </c>
      <c r="H102" s="116">
        <v>2.9836671117044942</v>
      </c>
      <c r="I102" s="115">
        <v>107</v>
      </c>
      <c r="J102" s="116">
        <v>3.0233095305525208</v>
      </c>
      <c r="K102" s="115">
        <v>107</v>
      </c>
      <c r="L102" s="116">
        <v>2.270716510903426</v>
      </c>
      <c r="M102" s="115">
        <v>107</v>
      </c>
      <c r="N102" s="116">
        <v>2.5738095238095235</v>
      </c>
      <c r="O102" s="115">
        <v>107</v>
      </c>
      <c r="P102" s="116">
        <v>2.9174528301886804</v>
      </c>
      <c r="Q102" s="115">
        <v>107</v>
      </c>
      <c r="R102" s="116">
        <v>2.4928571428571429</v>
      </c>
      <c r="S102" s="115">
        <v>107</v>
      </c>
      <c r="T102" s="116">
        <v>2.0736842105263151</v>
      </c>
      <c r="U102" s="115">
        <v>107</v>
      </c>
      <c r="V102" s="116">
        <v>2.6391752577319587</v>
      </c>
      <c r="W102" s="117">
        <v>107</v>
      </c>
      <c r="X102" s="104"/>
    </row>
    <row r="103" spans="1:24" x14ac:dyDescent="0.3">
      <c r="A103" t="str">
        <f t="shared" ref="A103:A166" si="2">CONCATENATE(D103,B103)</f>
        <v>21</v>
      </c>
      <c r="B103" s="24">
        <v>1</v>
      </c>
      <c r="C103" s="128"/>
      <c r="D103">
        <v>2</v>
      </c>
      <c r="E103" s="113" t="s">
        <v>75</v>
      </c>
      <c r="F103" s="114">
        <v>2.9326765962795376</v>
      </c>
      <c r="G103" s="115">
        <v>24</v>
      </c>
      <c r="H103" s="116">
        <v>3.0813492063492061</v>
      </c>
      <c r="I103" s="115">
        <v>24</v>
      </c>
      <c r="J103" s="116">
        <v>3.0163194444444441</v>
      </c>
      <c r="K103" s="115">
        <v>24</v>
      </c>
      <c r="L103" s="116">
        <v>2.0368055555555555</v>
      </c>
      <c r="M103" s="115">
        <v>24</v>
      </c>
      <c r="N103" s="116">
        <v>2.5449275362318837</v>
      </c>
      <c r="O103" s="115">
        <v>24</v>
      </c>
      <c r="P103" s="116">
        <v>2.991304347826087</v>
      </c>
      <c r="Q103" s="115">
        <v>24</v>
      </c>
      <c r="R103" s="116">
        <v>2.5265151515151518</v>
      </c>
      <c r="S103" s="115">
        <v>24</v>
      </c>
      <c r="T103" s="116">
        <v>2.4285714285714288</v>
      </c>
      <c r="U103" s="115">
        <v>24</v>
      </c>
      <c r="V103" s="116">
        <v>2.6666666666666665</v>
      </c>
      <c r="W103" s="117">
        <v>24</v>
      </c>
      <c r="X103" s="104"/>
    </row>
    <row r="104" spans="1:24" x14ac:dyDescent="0.3">
      <c r="A104" t="str">
        <f t="shared" si="2"/>
        <v>31</v>
      </c>
      <c r="B104" s="24">
        <v>1</v>
      </c>
      <c r="C104" s="128"/>
      <c r="D104">
        <v>3</v>
      </c>
      <c r="E104" s="113" t="s">
        <v>76</v>
      </c>
      <c r="F104" s="114">
        <v>2.9297719643928013</v>
      </c>
      <c r="G104" s="115">
        <v>83</v>
      </c>
      <c r="H104" s="116">
        <v>2.9554216867469876</v>
      </c>
      <c r="I104" s="115">
        <v>83</v>
      </c>
      <c r="J104" s="116">
        <v>3.0253307602705188</v>
      </c>
      <c r="K104" s="115">
        <v>83</v>
      </c>
      <c r="L104" s="116">
        <v>2.3383534136546182</v>
      </c>
      <c r="M104" s="115">
        <v>83</v>
      </c>
      <c r="N104" s="116">
        <v>2.5819105691056907</v>
      </c>
      <c r="O104" s="115">
        <v>83</v>
      </c>
      <c r="P104" s="116">
        <v>2.8969879518072283</v>
      </c>
      <c r="Q104" s="115">
        <v>83</v>
      </c>
      <c r="R104" s="116">
        <v>2.4839357429718878</v>
      </c>
      <c r="S104" s="115">
        <v>83</v>
      </c>
      <c r="T104" s="116">
        <v>1.972972972972973</v>
      </c>
      <c r="U104" s="115">
        <v>83</v>
      </c>
      <c r="V104" s="116">
        <v>2.6315789473684204</v>
      </c>
      <c r="W104" s="117">
        <v>83</v>
      </c>
      <c r="X104" s="104"/>
    </row>
    <row r="105" spans="1:24" x14ac:dyDescent="0.3">
      <c r="A105" t="str">
        <f t="shared" si="2"/>
        <v>12</v>
      </c>
      <c r="B105" s="126">
        <v>2</v>
      </c>
      <c r="C105" s="256" t="s">
        <v>20</v>
      </c>
      <c r="D105">
        <v>1</v>
      </c>
      <c r="E105" s="113" t="s">
        <v>58</v>
      </c>
      <c r="F105" s="114">
        <v>2.9125244283157445</v>
      </c>
      <c r="G105" s="115">
        <v>189</v>
      </c>
      <c r="H105" s="116">
        <v>2.7465545477450237</v>
      </c>
      <c r="I105" s="115">
        <v>189</v>
      </c>
      <c r="J105" s="116">
        <v>3.0073381204333605</v>
      </c>
      <c r="K105" s="115">
        <v>189</v>
      </c>
      <c r="L105" s="116">
        <v>2.2239858906525565</v>
      </c>
      <c r="M105" s="115">
        <v>189</v>
      </c>
      <c r="N105" s="116">
        <v>2.5539682539682524</v>
      </c>
      <c r="O105" s="115">
        <v>189</v>
      </c>
      <c r="P105" s="116">
        <v>3.0025573192239858</v>
      </c>
      <c r="Q105" s="115">
        <v>189</v>
      </c>
      <c r="R105" s="116">
        <v>2.4320652173913038</v>
      </c>
      <c r="S105" s="115">
        <v>189</v>
      </c>
      <c r="T105" s="116">
        <v>1.9942857142857136</v>
      </c>
      <c r="U105" s="115">
        <v>189</v>
      </c>
      <c r="V105" s="116">
        <v>2.5430463576158946</v>
      </c>
      <c r="W105" s="117">
        <v>189</v>
      </c>
      <c r="X105" s="104"/>
    </row>
    <row r="106" spans="1:24" x14ac:dyDescent="0.3">
      <c r="A106" t="str">
        <f t="shared" si="2"/>
        <v>22</v>
      </c>
      <c r="B106" s="126">
        <v>2</v>
      </c>
      <c r="C106" s="256"/>
      <c r="D106">
        <v>2</v>
      </c>
      <c r="E106" s="113" t="s">
        <v>75</v>
      </c>
      <c r="F106" s="114">
        <v>2.9506615116909236</v>
      </c>
      <c r="G106" s="115">
        <v>33</v>
      </c>
      <c r="H106" s="116">
        <v>2.8347041847041847</v>
      </c>
      <c r="I106" s="115">
        <v>33</v>
      </c>
      <c r="J106" s="116">
        <v>3.0564858542131264</v>
      </c>
      <c r="K106" s="115">
        <v>33</v>
      </c>
      <c r="L106" s="116">
        <v>2.1550505050505051</v>
      </c>
      <c r="M106" s="115">
        <v>33</v>
      </c>
      <c r="N106" s="116">
        <v>2.668181818181818</v>
      </c>
      <c r="O106" s="115">
        <v>33</v>
      </c>
      <c r="P106" s="116">
        <v>3.0510101010101005</v>
      </c>
      <c r="Q106" s="115">
        <v>33</v>
      </c>
      <c r="R106" s="116">
        <v>2.446236559139785</v>
      </c>
      <c r="S106" s="115">
        <v>33</v>
      </c>
      <c r="T106" s="116">
        <v>2</v>
      </c>
      <c r="U106" s="115">
        <v>33</v>
      </c>
      <c r="V106" s="116">
        <v>2.6923076923076921</v>
      </c>
      <c r="W106" s="117">
        <v>33</v>
      </c>
      <c r="X106" s="104"/>
    </row>
    <row r="107" spans="1:24" x14ac:dyDescent="0.3">
      <c r="A107" t="str">
        <f t="shared" si="2"/>
        <v>32</v>
      </c>
      <c r="B107" s="126">
        <v>2</v>
      </c>
      <c r="C107" s="256"/>
      <c r="D107">
        <v>3</v>
      </c>
      <c r="E107" s="113" t="s">
        <v>76</v>
      </c>
      <c r="F107" s="114">
        <v>2.9049158305325276</v>
      </c>
      <c r="G107" s="115">
        <v>155</v>
      </c>
      <c r="H107" s="116">
        <v>2.7270737327188939</v>
      </c>
      <c r="I107" s="115">
        <v>155</v>
      </c>
      <c r="J107" s="116">
        <v>2.9961153004701373</v>
      </c>
      <c r="K107" s="115">
        <v>155</v>
      </c>
      <c r="L107" s="116">
        <v>2.2368817204301075</v>
      </c>
      <c r="M107" s="115">
        <v>155</v>
      </c>
      <c r="N107" s="116">
        <v>2.5332258064516129</v>
      </c>
      <c r="O107" s="115">
        <v>155</v>
      </c>
      <c r="P107" s="116">
        <v>2.997096774193547</v>
      </c>
      <c r="Q107" s="115">
        <v>155</v>
      </c>
      <c r="R107" s="116">
        <v>2.4221491228070176</v>
      </c>
      <c r="S107" s="115">
        <v>155</v>
      </c>
      <c r="T107" s="116">
        <v>1.9862068965517243</v>
      </c>
      <c r="U107" s="115">
        <v>155</v>
      </c>
      <c r="V107" s="116">
        <v>2.5161290322580632</v>
      </c>
      <c r="W107" s="117">
        <v>155</v>
      </c>
      <c r="X107" s="104"/>
    </row>
    <row r="108" spans="1:24" x14ac:dyDescent="0.3">
      <c r="A108" t="str">
        <f t="shared" si="2"/>
        <v>13</v>
      </c>
      <c r="B108" s="126">
        <v>3</v>
      </c>
      <c r="C108" s="256" t="s">
        <v>21</v>
      </c>
      <c r="D108">
        <v>1</v>
      </c>
      <c r="E108" s="113" t="s">
        <v>58</v>
      </c>
      <c r="F108" s="114">
        <v>2.8347037101433714</v>
      </c>
      <c r="G108" s="115">
        <v>97</v>
      </c>
      <c r="H108" s="116">
        <v>2.830093274423171</v>
      </c>
      <c r="I108" s="115">
        <v>97</v>
      </c>
      <c r="J108" s="116">
        <v>2.9038194909328925</v>
      </c>
      <c r="K108" s="115">
        <v>97</v>
      </c>
      <c r="L108" s="116">
        <v>2.3680701754385964</v>
      </c>
      <c r="M108" s="115">
        <v>97</v>
      </c>
      <c r="N108" s="116">
        <v>2.4284210526315788</v>
      </c>
      <c r="O108" s="115">
        <v>97</v>
      </c>
      <c r="P108" s="116">
        <v>3.0000000000000009</v>
      </c>
      <c r="Q108" s="115">
        <v>97</v>
      </c>
      <c r="R108" s="116">
        <v>2.4680851063829783</v>
      </c>
      <c r="S108" s="115">
        <v>97</v>
      </c>
      <c r="T108" s="116">
        <v>2.2068965517241375</v>
      </c>
      <c r="U108" s="115">
        <v>97</v>
      </c>
      <c r="V108" s="116">
        <v>2.5952380952380949</v>
      </c>
      <c r="W108" s="117">
        <v>97</v>
      </c>
      <c r="X108" s="104"/>
    </row>
    <row r="109" spans="1:24" x14ac:dyDescent="0.3">
      <c r="A109" t="str">
        <f t="shared" si="2"/>
        <v>23</v>
      </c>
      <c r="B109" s="126">
        <v>3</v>
      </c>
      <c r="C109" s="256"/>
      <c r="D109">
        <v>2</v>
      </c>
      <c r="E109" s="113" t="s">
        <v>75</v>
      </c>
      <c r="F109" s="114">
        <v>2.9075369200934813</v>
      </c>
      <c r="G109" s="115">
        <v>13</v>
      </c>
      <c r="H109" s="116">
        <v>2.9809523809523815</v>
      </c>
      <c r="I109" s="115">
        <v>13</v>
      </c>
      <c r="J109" s="116">
        <v>2.9543206793206793</v>
      </c>
      <c r="K109" s="115">
        <v>13</v>
      </c>
      <c r="L109" s="116">
        <v>2.4652777777777777</v>
      </c>
      <c r="M109" s="115">
        <v>13</v>
      </c>
      <c r="N109" s="116">
        <v>2.5402777777777779</v>
      </c>
      <c r="O109" s="115">
        <v>13</v>
      </c>
      <c r="P109" s="116">
        <v>3.1384615384615384</v>
      </c>
      <c r="Q109" s="115">
        <v>13</v>
      </c>
      <c r="R109" s="116">
        <v>2.6597222222222223</v>
      </c>
      <c r="S109" s="115">
        <v>13</v>
      </c>
      <c r="T109" s="116">
        <v>2</v>
      </c>
      <c r="U109" s="115">
        <v>13</v>
      </c>
      <c r="V109" s="116">
        <v>2.6153846153846154</v>
      </c>
      <c r="W109" s="117">
        <v>13</v>
      </c>
      <c r="X109" s="104"/>
    </row>
    <row r="110" spans="1:24" x14ac:dyDescent="0.3">
      <c r="A110" t="str">
        <f t="shared" si="2"/>
        <v>33</v>
      </c>
      <c r="B110" s="126">
        <v>3</v>
      </c>
      <c r="C110" s="256"/>
      <c r="D110">
        <v>3</v>
      </c>
      <c r="E110" s="113" t="s">
        <v>76</v>
      </c>
      <c r="F110" s="114">
        <v>2.8342133553508475</v>
      </c>
      <c r="G110" s="115">
        <v>83</v>
      </c>
      <c r="H110" s="116">
        <v>2.8140562248995984</v>
      </c>
      <c r="I110" s="115">
        <v>83</v>
      </c>
      <c r="J110" s="116">
        <v>2.9041216815313216</v>
      </c>
      <c r="K110" s="115">
        <v>83</v>
      </c>
      <c r="L110" s="116">
        <v>2.3400406504065043</v>
      </c>
      <c r="M110" s="115">
        <v>83</v>
      </c>
      <c r="N110" s="116">
        <v>2.4197154471544717</v>
      </c>
      <c r="O110" s="115">
        <v>83</v>
      </c>
      <c r="P110" s="116">
        <v>2.9804878048780492</v>
      </c>
      <c r="Q110" s="115">
        <v>83</v>
      </c>
      <c r="R110" s="116">
        <v>2.4423868312757202</v>
      </c>
      <c r="S110" s="115">
        <v>83</v>
      </c>
      <c r="T110" s="116">
        <v>2.2368421052631584</v>
      </c>
      <c r="U110" s="115">
        <v>83</v>
      </c>
      <c r="V110" s="116">
        <v>2.6</v>
      </c>
      <c r="W110" s="117">
        <v>83</v>
      </c>
      <c r="X110" s="104"/>
    </row>
    <row r="111" spans="1:24" x14ac:dyDescent="0.3">
      <c r="A111" t="str">
        <f t="shared" si="2"/>
        <v>14</v>
      </c>
      <c r="B111" s="126">
        <v>4</v>
      </c>
      <c r="C111" s="256" t="s">
        <v>22</v>
      </c>
      <c r="D111">
        <v>1</v>
      </c>
      <c r="E111" s="113" t="s">
        <v>58</v>
      </c>
      <c r="F111" s="114">
        <v>3.456714750677599</v>
      </c>
      <c r="G111" s="115">
        <v>38</v>
      </c>
      <c r="H111" s="116">
        <v>3.3753446115288219</v>
      </c>
      <c r="I111" s="115">
        <v>38</v>
      </c>
      <c r="J111" s="116">
        <v>3.4818893825472768</v>
      </c>
      <c r="K111" s="115">
        <v>38</v>
      </c>
      <c r="L111" s="116">
        <v>1.6640350877192982</v>
      </c>
      <c r="M111" s="115">
        <v>38</v>
      </c>
      <c r="N111" s="116">
        <v>2.8192982456140347</v>
      </c>
      <c r="O111" s="115">
        <v>38</v>
      </c>
      <c r="P111" s="116">
        <v>3.2671052631578941</v>
      </c>
      <c r="Q111" s="115">
        <v>38</v>
      </c>
      <c r="R111" s="116">
        <v>2.371621621621621</v>
      </c>
      <c r="S111" s="115">
        <v>38</v>
      </c>
      <c r="T111" s="116">
        <v>1.4857142857142853</v>
      </c>
      <c r="U111" s="115">
        <v>38</v>
      </c>
      <c r="V111" s="116">
        <v>3</v>
      </c>
      <c r="W111" s="117">
        <v>38</v>
      </c>
      <c r="X111" s="104"/>
    </row>
    <row r="112" spans="1:24" x14ac:dyDescent="0.3">
      <c r="A112" t="str">
        <f t="shared" si="2"/>
        <v>24</v>
      </c>
      <c r="B112" s="126">
        <v>4</v>
      </c>
      <c r="C112" s="256"/>
      <c r="D112">
        <v>2</v>
      </c>
      <c r="E112" s="113" t="s">
        <v>75</v>
      </c>
      <c r="F112" s="114">
        <v>3.3936507936507936</v>
      </c>
      <c r="G112" s="115">
        <v>3</v>
      </c>
      <c r="H112" s="116">
        <v>3.2242063492063493</v>
      </c>
      <c r="I112" s="115">
        <v>3</v>
      </c>
      <c r="J112" s="116">
        <v>3.404040404040404</v>
      </c>
      <c r="K112" s="115">
        <v>3</v>
      </c>
      <c r="L112" s="116">
        <v>1.6500000000000001</v>
      </c>
      <c r="M112" s="115">
        <v>3</v>
      </c>
      <c r="N112" s="116">
        <v>2.5833333333333335</v>
      </c>
      <c r="O112" s="115">
        <v>3</v>
      </c>
      <c r="P112" s="116">
        <v>3</v>
      </c>
      <c r="Q112" s="115">
        <v>3</v>
      </c>
      <c r="R112" s="116">
        <v>2.625</v>
      </c>
      <c r="S112" s="115">
        <v>3</v>
      </c>
      <c r="T112" s="116">
        <v>1.6666666666666667</v>
      </c>
      <c r="U112" s="115">
        <v>3</v>
      </c>
      <c r="V112" s="119"/>
      <c r="W112" s="117">
        <v>3</v>
      </c>
      <c r="X112" s="104"/>
    </row>
    <row r="113" spans="1:24" x14ac:dyDescent="0.3">
      <c r="A113" t="str">
        <f t="shared" si="2"/>
        <v>34</v>
      </c>
      <c r="B113" s="126">
        <v>4</v>
      </c>
      <c r="C113" s="256"/>
      <c r="D113">
        <v>3</v>
      </c>
      <c r="E113" s="113" t="s">
        <v>76</v>
      </c>
      <c r="F113" s="114">
        <v>3.4621202327084681</v>
      </c>
      <c r="G113" s="115">
        <v>35</v>
      </c>
      <c r="H113" s="116">
        <v>3.3882993197278908</v>
      </c>
      <c r="I113" s="115">
        <v>35</v>
      </c>
      <c r="J113" s="116">
        <v>3.4885621521335803</v>
      </c>
      <c r="K113" s="115">
        <v>35</v>
      </c>
      <c r="L113" s="116">
        <v>1.6652380952380954</v>
      </c>
      <c r="M113" s="115">
        <v>35</v>
      </c>
      <c r="N113" s="116">
        <v>2.8395238095238096</v>
      </c>
      <c r="O113" s="115">
        <v>35</v>
      </c>
      <c r="P113" s="116">
        <v>3.2900000000000005</v>
      </c>
      <c r="Q113" s="115">
        <v>35</v>
      </c>
      <c r="R113" s="116">
        <v>2.3571428571428572</v>
      </c>
      <c r="S113" s="115">
        <v>35</v>
      </c>
      <c r="T113" s="116">
        <v>1.4687499999999996</v>
      </c>
      <c r="U113" s="115">
        <v>35</v>
      </c>
      <c r="V113" s="116">
        <v>3</v>
      </c>
      <c r="W113" s="117">
        <v>35</v>
      </c>
      <c r="X113" s="104"/>
    </row>
    <row r="114" spans="1:24" x14ac:dyDescent="0.3">
      <c r="A114" t="str">
        <f t="shared" si="2"/>
        <v>15</v>
      </c>
      <c r="B114" s="126">
        <v>5</v>
      </c>
      <c r="C114" s="256" t="s">
        <v>23</v>
      </c>
      <c r="D114">
        <v>1</v>
      </c>
      <c r="E114" s="113" t="s">
        <v>58</v>
      </c>
      <c r="F114" s="114">
        <v>2.9981750165573695</v>
      </c>
      <c r="G114" s="115">
        <v>37</v>
      </c>
      <c r="H114" s="116">
        <v>2.8767052767052768</v>
      </c>
      <c r="I114" s="115">
        <v>37</v>
      </c>
      <c r="J114" s="116">
        <v>3.1523819273819278</v>
      </c>
      <c r="K114" s="115">
        <v>37</v>
      </c>
      <c r="L114" s="116">
        <v>2.045045045045045</v>
      </c>
      <c r="M114" s="115">
        <v>37</v>
      </c>
      <c r="N114" s="116">
        <v>2.6445945945945941</v>
      </c>
      <c r="O114" s="115">
        <v>37</v>
      </c>
      <c r="P114" s="116">
        <v>3.003153153153153</v>
      </c>
      <c r="Q114" s="115">
        <v>37</v>
      </c>
      <c r="R114" s="116">
        <v>2.4583333333333326</v>
      </c>
      <c r="S114" s="115">
        <v>37</v>
      </c>
      <c r="T114" s="116">
        <v>1.8285714285714285</v>
      </c>
      <c r="U114" s="115">
        <v>37</v>
      </c>
      <c r="V114" s="116">
        <v>2.8055555555555549</v>
      </c>
      <c r="W114" s="117">
        <v>37</v>
      </c>
      <c r="X114" s="104"/>
    </row>
    <row r="115" spans="1:24" x14ac:dyDescent="0.3">
      <c r="A115" t="str">
        <f t="shared" si="2"/>
        <v>25</v>
      </c>
      <c r="B115" s="126">
        <v>5</v>
      </c>
      <c r="C115" s="256"/>
      <c r="D115">
        <v>2</v>
      </c>
      <c r="E115" s="113" t="s">
        <v>75</v>
      </c>
      <c r="F115" s="114">
        <v>3.1355792316926774</v>
      </c>
      <c r="G115" s="115">
        <v>7</v>
      </c>
      <c r="H115" s="116">
        <v>3.1811224489795915</v>
      </c>
      <c r="I115" s="115">
        <v>7</v>
      </c>
      <c r="J115" s="116">
        <v>3.2</v>
      </c>
      <c r="K115" s="115">
        <v>7</v>
      </c>
      <c r="L115" s="116">
        <v>1.6547619047619049</v>
      </c>
      <c r="M115" s="115">
        <v>7</v>
      </c>
      <c r="N115" s="116">
        <v>2.7071428571428569</v>
      </c>
      <c r="O115" s="115">
        <v>7</v>
      </c>
      <c r="P115" s="116">
        <v>2.8785714285714286</v>
      </c>
      <c r="Q115" s="115">
        <v>7</v>
      </c>
      <c r="R115" s="116">
        <v>2.4523809523809526</v>
      </c>
      <c r="S115" s="115">
        <v>7</v>
      </c>
      <c r="T115" s="116">
        <v>2</v>
      </c>
      <c r="U115" s="115">
        <v>7</v>
      </c>
      <c r="V115" s="116">
        <v>2.4285714285714288</v>
      </c>
      <c r="W115" s="117">
        <v>7</v>
      </c>
      <c r="X115" s="104"/>
    </row>
    <row r="116" spans="1:24" x14ac:dyDescent="0.3">
      <c r="A116" t="str">
        <f t="shared" si="2"/>
        <v>35</v>
      </c>
      <c r="B116" s="126">
        <v>5</v>
      </c>
      <c r="C116" s="256"/>
      <c r="D116">
        <v>3</v>
      </c>
      <c r="E116" s="113" t="s">
        <v>76</v>
      </c>
      <c r="F116" s="114">
        <v>2.9661140330257982</v>
      </c>
      <c r="G116" s="115">
        <v>30</v>
      </c>
      <c r="H116" s="116">
        <v>2.8056746031746029</v>
      </c>
      <c r="I116" s="115">
        <v>30</v>
      </c>
      <c r="J116" s="116">
        <v>3.1412710437710443</v>
      </c>
      <c r="K116" s="115">
        <v>30</v>
      </c>
      <c r="L116" s="116">
        <v>2.1361111111111115</v>
      </c>
      <c r="M116" s="115">
        <v>30</v>
      </c>
      <c r="N116" s="116">
        <v>2.6300000000000003</v>
      </c>
      <c r="O116" s="115">
        <v>30</v>
      </c>
      <c r="P116" s="116">
        <v>3.0322222222222219</v>
      </c>
      <c r="Q116" s="115">
        <v>30</v>
      </c>
      <c r="R116" s="116">
        <v>2.4598765432098775</v>
      </c>
      <c r="S116" s="115">
        <v>30</v>
      </c>
      <c r="T116" s="116">
        <v>1.7857142857142856</v>
      </c>
      <c r="U116" s="115">
        <v>30</v>
      </c>
      <c r="V116" s="116">
        <v>2.896551724137931</v>
      </c>
      <c r="W116" s="117">
        <v>30</v>
      </c>
      <c r="X116" s="104"/>
    </row>
    <row r="117" spans="1:24" x14ac:dyDescent="0.3">
      <c r="A117" t="str">
        <f t="shared" si="2"/>
        <v>16</v>
      </c>
      <c r="B117" s="126">
        <v>6</v>
      </c>
      <c r="C117" s="256" t="s">
        <v>24</v>
      </c>
      <c r="D117">
        <v>1</v>
      </c>
      <c r="E117" s="113" t="s">
        <v>58</v>
      </c>
      <c r="F117" s="114">
        <v>2.8826252012626568</v>
      </c>
      <c r="G117" s="115">
        <v>147</v>
      </c>
      <c r="H117" s="116">
        <v>2.9077421444768383</v>
      </c>
      <c r="I117" s="115">
        <v>147</v>
      </c>
      <c r="J117" s="116">
        <v>3.000492780084616</v>
      </c>
      <c r="K117" s="115">
        <v>147</v>
      </c>
      <c r="L117" s="116">
        <v>2.2452873563218403</v>
      </c>
      <c r="M117" s="115">
        <v>147</v>
      </c>
      <c r="N117" s="116">
        <v>2.471428571428572</v>
      </c>
      <c r="O117" s="115">
        <v>147</v>
      </c>
      <c r="P117" s="116">
        <v>2.9590702947845804</v>
      </c>
      <c r="Q117" s="115">
        <v>147</v>
      </c>
      <c r="R117" s="116">
        <v>2.5425407925407915</v>
      </c>
      <c r="S117" s="115">
        <v>147</v>
      </c>
      <c r="T117" s="116">
        <v>1.9927007299270079</v>
      </c>
      <c r="U117" s="115">
        <v>147</v>
      </c>
      <c r="V117" s="116">
        <v>2.6791044776119395</v>
      </c>
      <c r="W117" s="117">
        <v>147</v>
      </c>
      <c r="X117" s="104"/>
    </row>
    <row r="118" spans="1:24" x14ac:dyDescent="0.3">
      <c r="A118" t="str">
        <f t="shared" si="2"/>
        <v>26</v>
      </c>
      <c r="B118" s="126">
        <v>6</v>
      </c>
      <c r="C118" s="256"/>
      <c r="D118">
        <v>2</v>
      </c>
      <c r="E118" s="113" t="s">
        <v>75</v>
      </c>
      <c r="F118" s="114">
        <v>2.9398143872933784</v>
      </c>
      <c r="G118" s="115">
        <v>21</v>
      </c>
      <c r="H118" s="116">
        <v>2.9399092970521541</v>
      </c>
      <c r="I118" s="115">
        <v>21</v>
      </c>
      <c r="J118" s="116">
        <v>3.0498522641379791</v>
      </c>
      <c r="K118" s="115">
        <v>21</v>
      </c>
      <c r="L118" s="116">
        <v>2.1468253968253972</v>
      </c>
      <c r="M118" s="115">
        <v>21</v>
      </c>
      <c r="N118" s="116">
        <v>2.6650793650793649</v>
      </c>
      <c r="O118" s="115">
        <v>21</v>
      </c>
      <c r="P118" s="116">
        <v>3.1579365079365074</v>
      </c>
      <c r="Q118" s="115">
        <v>21</v>
      </c>
      <c r="R118" s="116">
        <v>2.6666666666666665</v>
      </c>
      <c r="S118" s="115">
        <v>21</v>
      </c>
      <c r="T118" s="116">
        <v>1.7619047619047616</v>
      </c>
      <c r="U118" s="115">
        <v>21</v>
      </c>
      <c r="V118" s="116">
        <v>2.9000000000000004</v>
      </c>
      <c r="W118" s="117">
        <v>21</v>
      </c>
      <c r="X118" s="104"/>
    </row>
    <row r="119" spans="1:24" x14ac:dyDescent="0.3">
      <c r="A119" t="str">
        <f t="shared" si="2"/>
        <v>36</v>
      </c>
      <c r="B119" s="126">
        <v>6</v>
      </c>
      <c r="C119" s="256"/>
      <c r="D119">
        <v>3</v>
      </c>
      <c r="E119" s="113" t="s">
        <v>76</v>
      </c>
      <c r="F119" s="114">
        <v>2.8730936702575369</v>
      </c>
      <c r="G119" s="115">
        <v>126</v>
      </c>
      <c r="H119" s="116">
        <v>2.9023809523809527</v>
      </c>
      <c r="I119" s="115">
        <v>126</v>
      </c>
      <c r="J119" s="116">
        <v>2.9922661994090567</v>
      </c>
      <c r="K119" s="115">
        <v>126</v>
      </c>
      <c r="L119" s="116">
        <v>2.2619623655913976</v>
      </c>
      <c r="M119" s="115">
        <v>126</v>
      </c>
      <c r="N119" s="116">
        <v>2.4391534391534391</v>
      </c>
      <c r="O119" s="115">
        <v>126</v>
      </c>
      <c r="P119" s="116">
        <v>2.925925925925926</v>
      </c>
      <c r="Q119" s="115">
        <v>126</v>
      </c>
      <c r="R119" s="116">
        <v>2.5211748633879782</v>
      </c>
      <c r="S119" s="115">
        <v>126</v>
      </c>
      <c r="T119" s="116">
        <v>2.0344827586206886</v>
      </c>
      <c r="U119" s="115">
        <v>126</v>
      </c>
      <c r="V119" s="116">
        <v>2.6403508771929838</v>
      </c>
      <c r="W119" s="117">
        <v>126</v>
      </c>
      <c r="X119" s="104"/>
    </row>
    <row r="120" spans="1:24" x14ac:dyDescent="0.3">
      <c r="A120" t="str">
        <f t="shared" si="2"/>
        <v>17</v>
      </c>
      <c r="B120" s="126">
        <v>7</v>
      </c>
      <c r="C120" s="256" t="s">
        <v>25</v>
      </c>
      <c r="D120">
        <v>1</v>
      </c>
      <c r="E120" s="113" t="s">
        <v>58</v>
      </c>
      <c r="F120" s="114">
        <v>2.8975354814841672</v>
      </c>
      <c r="G120" s="115">
        <v>141</v>
      </c>
      <c r="H120" s="116">
        <v>2.9974079702803107</v>
      </c>
      <c r="I120" s="115">
        <v>141</v>
      </c>
      <c r="J120" s="116">
        <v>2.95658512151318</v>
      </c>
      <c r="K120" s="115">
        <v>141</v>
      </c>
      <c r="L120" s="116">
        <v>2.2794326241134741</v>
      </c>
      <c r="M120" s="115">
        <v>141</v>
      </c>
      <c r="N120" s="116">
        <v>2.3978417266187053</v>
      </c>
      <c r="O120" s="115">
        <v>141</v>
      </c>
      <c r="P120" s="116">
        <v>2.8605515587529982</v>
      </c>
      <c r="Q120" s="115">
        <v>141</v>
      </c>
      <c r="R120" s="116">
        <v>2.604010025062657</v>
      </c>
      <c r="S120" s="115">
        <v>141</v>
      </c>
      <c r="T120" s="116">
        <v>2.1417322834645658</v>
      </c>
      <c r="U120" s="115">
        <v>141</v>
      </c>
      <c r="V120" s="116">
        <v>2.730434782608695</v>
      </c>
      <c r="W120" s="117">
        <v>141</v>
      </c>
      <c r="X120" s="104"/>
    </row>
    <row r="121" spans="1:24" x14ac:dyDescent="0.3">
      <c r="A121" t="str">
        <f t="shared" si="2"/>
        <v>27</v>
      </c>
      <c r="B121" s="126">
        <v>7</v>
      </c>
      <c r="C121" s="256"/>
      <c r="D121">
        <v>2</v>
      </c>
      <c r="E121" s="113" t="s">
        <v>75</v>
      </c>
      <c r="F121" s="114">
        <v>3.0132566085874908</v>
      </c>
      <c r="G121" s="115">
        <v>20</v>
      </c>
      <c r="H121" s="116">
        <v>3.2326190476190479</v>
      </c>
      <c r="I121" s="115">
        <v>20</v>
      </c>
      <c r="J121" s="116">
        <v>3.054520202020202</v>
      </c>
      <c r="K121" s="115">
        <v>20</v>
      </c>
      <c r="L121" s="116">
        <v>2.1716666666666669</v>
      </c>
      <c r="M121" s="115">
        <v>20</v>
      </c>
      <c r="N121" s="116">
        <v>2.4298245614035086</v>
      </c>
      <c r="O121" s="115">
        <v>20</v>
      </c>
      <c r="P121" s="116">
        <v>2.9116666666666666</v>
      </c>
      <c r="Q121" s="115">
        <v>20</v>
      </c>
      <c r="R121" s="116">
        <v>2.6754385964912282</v>
      </c>
      <c r="S121" s="115">
        <v>20</v>
      </c>
      <c r="T121" s="116">
        <v>1.8235294117647056</v>
      </c>
      <c r="U121" s="115">
        <v>20</v>
      </c>
      <c r="V121" s="116">
        <v>2.7333333333333334</v>
      </c>
      <c r="W121" s="117">
        <v>20</v>
      </c>
      <c r="X121" s="104"/>
    </row>
    <row r="122" spans="1:24" x14ac:dyDescent="0.3">
      <c r="A122" t="str">
        <f t="shared" si="2"/>
        <v>37</v>
      </c>
      <c r="B122" s="126">
        <v>7</v>
      </c>
      <c r="C122" s="256"/>
      <c r="D122">
        <v>3</v>
      </c>
      <c r="E122" s="113" t="s">
        <v>76</v>
      </c>
      <c r="F122" s="114">
        <v>2.8784080224588258</v>
      </c>
      <c r="G122" s="115">
        <v>121</v>
      </c>
      <c r="H122" s="116">
        <v>2.9585301062573799</v>
      </c>
      <c r="I122" s="115">
        <v>121</v>
      </c>
      <c r="J122" s="116">
        <v>2.9401254441170397</v>
      </c>
      <c r="K122" s="115">
        <v>121</v>
      </c>
      <c r="L122" s="116">
        <v>2.2972451790633608</v>
      </c>
      <c r="M122" s="115">
        <v>121</v>
      </c>
      <c r="N122" s="116">
        <v>2.3927777777777783</v>
      </c>
      <c r="O122" s="115">
        <v>121</v>
      </c>
      <c r="P122" s="116">
        <v>2.8519607843137256</v>
      </c>
      <c r="Q122" s="115">
        <v>121</v>
      </c>
      <c r="R122" s="116">
        <v>2.5921052631578956</v>
      </c>
      <c r="S122" s="115">
        <v>121</v>
      </c>
      <c r="T122" s="116">
        <v>2.1909090909090909</v>
      </c>
      <c r="U122" s="115">
        <v>121</v>
      </c>
      <c r="V122" s="116">
        <v>2.7299999999999986</v>
      </c>
      <c r="W122" s="117">
        <v>121</v>
      </c>
      <c r="X122" s="104"/>
    </row>
    <row r="123" spans="1:24" x14ac:dyDescent="0.3">
      <c r="A123" t="str">
        <f t="shared" si="2"/>
        <v>18</v>
      </c>
      <c r="B123" s="126">
        <v>8</v>
      </c>
      <c r="C123" s="256" t="s">
        <v>26</v>
      </c>
      <c r="D123">
        <v>1</v>
      </c>
      <c r="E123" s="113" t="s">
        <v>58</v>
      </c>
      <c r="F123" s="114">
        <v>3.0551800183707494</v>
      </c>
      <c r="G123" s="115">
        <v>100</v>
      </c>
      <c r="H123" s="116">
        <v>2.9695406445406447</v>
      </c>
      <c r="I123" s="115">
        <v>100</v>
      </c>
      <c r="J123" s="116">
        <v>3.0674471992653811</v>
      </c>
      <c r="K123" s="115">
        <v>100</v>
      </c>
      <c r="L123" s="116">
        <v>2.120312499999998</v>
      </c>
      <c r="M123" s="115">
        <v>100</v>
      </c>
      <c r="N123" s="116">
        <v>2.4986531986531979</v>
      </c>
      <c r="O123" s="115">
        <v>100</v>
      </c>
      <c r="P123" s="116">
        <v>3.024242424242424</v>
      </c>
      <c r="Q123" s="115">
        <v>100</v>
      </c>
      <c r="R123" s="116">
        <v>2.3823024054982826</v>
      </c>
      <c r="S123" s="115">
        <v>100</v>
      </c>
      <c r="T123" s="116">
        <v>1.8876404494382024</v>
      </c>
      <c r="U123" s="115">
        <v>100</v>
      </c>
      <c r="V123" s="116">
        <v>2.7777777777777781</v>
      </c>
      <c r="W123" s="117">
        <v>100</v>
      </c>
      <c r="X123" s="104"/>
    </row>
    <row r="124" spans="1:24" x14ac:dyDescent="0.3">
      <c r="A124" t="str">
        <f t="shared" si="2"/>
        <v>28</v>
      </c>
      <c r="B124" s="126">
        <v>8</v>
      </c>
      <c r="C124" s="256"/>
      <c r="D124">
        <v>2</v>
      </c>
      <c r="E124" s="113" t="s">
        <v>75</v>
      </c>
      <c r="F124" s="114">
        <v>3.0394264069264065</v>
      </c>
      <c r="G124" s="115">
        <v>15</v>
      </c>
      <c r="H124" s="116">
        <v>2.9563492063492065</v>
      </c>
      <c r="I124" s="115">
        <v>15</v>
      </c>
      <c r="J124" s="116">
        <v>3.1434800384800381</v>
      </c>
      <c r="K124" s="115">
        <v>15</v>
      </c>
      <c r="L124" s="116">
        <v>2.0559523809523808</v>
      </c>
      <c r="M124" s="115">
        <v>15</v>
      </c>
      <c r="N124" s="116">
        <v>2.3733333333333331</v>
      </c>
      <c r="O124" s="115">
        <v>15</v>
      </c>
      <c r="P124" s="116">
        <v>2.9333333333333331</v>
      </c>
      <c r="Q124" s="115">
        <v>15</v>
      </c>
      <c r="R124" s="116">
        <v>2.5277777777777781</v>
      </c>
      <c r="S124" s="115">
        <v>15</v>
      </c>
      <c r="T124" s="116">
        <v>2.2142857142857144</v>
      </c>
      <c r="U124" s="115">
        <v>15</v>
      </c>
      <c r="V124" s="116">
        <v>3</v>
      </c>
      <c r="W124" s="117">
        <v>15</v>
      </c>
      <c r="X124" s="104"/>
    </row>
    <row r="125" spans="1:24" x14ac:dyDescent="0.3">
      <c r="A125" t="str">
        <f t="shared" si="2"/>
        <v>38</v>
      </c>
      <c r="B125" s="126">
        <v>8</v>
      </c>
      <c r="C125" s="256"/>
      <c r="D125">
        <v>3</v>
      </c>
      <c r="E125" s="113" t="s">
        <v>76</v>
      </c>
      <c r="F125" s="114">
        <v>3.0579931632715245</v>
      </c>
      <c r="G125" s="115">
        <v>85</v>
      </c>
      <c r="H125" s="116">
        <v>2.9718962585034019</v>
      </c>
      <c r="I125" s="115">
        <v>85</v>
      </c>
      <c r="J125" s="116">
        <v>3.0538699065484773</v>
      </c>
      <c r="K125" s="115">
        <v>85</v>
      </c>
      <c r="L125" s="116">
        <v>2.1313008130081292</v>
      </c>
      <c r="M125" s="115">
        <v>85</v>
      </c>
      <c r="N125" s="116">
        <v>2.5210317460317464</v>
      </c>
      <c r="O125" s="115">
        <v>85</v>
      </c>
      <c r="P125" s="116">
        <v>3.0404761904761917</v>
      </c>
      <c r="Q125" s="115">
        <v>85</v>
      </c>
      <c r="R125" s="116">
        <v>2.3556910569105689</v>
      </c>
      <c r="S125" s="115">
        <v>85</v>
      </c>
      <c r="T125" s="116">
        <v>1.8266666666666671</v>
      </c>
      <c r="U125" s="115">
        <v>85</v>
      </c>
      <c r="V125" s="116">
        <v>2.7446808510638299</v>
      </c>
      <c r="W125" s="117">
        <v>85</v>
      </c>
      <c r="X125" s="104"/>
    </row>
    <row r="126" spans="1:24" x14ac:dyDescent="0.3">
      <c r="A126" t="str">
        <f t="shared" si="2"/>
        <v>19</v>
      </c>
      <c r="B126" s="126">
        <v>9</v>
      </c>
      <c r="C126" s="256" t="s">
        <v>27</v>
      </c>
      <c r="D126">
        <v>1</v>
      </c>
      <c r="E126" s="113" t="s">
        <v>58</v>
      </c>
      <c r="F126" s="114">
        <v>3.0598839329120069</v>
      </c>
      <c r="G126" s="115">
        <v>89</v>
      </c>
      <c r="H126" s="116">
        <v>3.0400297619047616</v>
      </c>
      <c r="I126" s="115">
        <v>89</v>
      </c>
      <c r="J126" s="116">
        <v>3.1189512823035552</v>
      </c>
      <c r="K126" s="115">
        <v>89</v>
      </c>
      <c r="L126" s="116">
        <v>2.1041666666666679</v>
      </c>
      <c r="M126" s="115">
        <v>89</v>
      </c>
      <c r="N126" s="116">
        <v>2.5912878787878779</v>
      </c>
      <c r="O126" s="115">
        <v>89</v>
      </c>
      <c r="P126" s="116">
        <v>3.0571969696969687</v>
      </c>
      <c r="Q126" s="115">
        <v>89</v>
      </c>
      <c r="R126" s="116">
        <v>2.4076305220883523</v>
      </c>
      <c r="S126" s="115">
        <v>89</v>
      </c>
      <c r="T126" s="116">
        <v>1.9078947368421051</v>
      </c>
      <c r="U126" s="115">
        <v>89</v>
      </c>
      <c r="V126" s="116">
        <v>2.8987341772151907</v>
      </c>
      <c r="W126" s="117">
        <v>89</v>
      </c>
      <c r="X126" s="104"/>
    </row>
    <row r="127" spans="1:24" x14ac:dyDescent="0.3">
      <c r="A127" t="str">
        <f t="shared" si="2"/>
        <v>29</v>
      </c>
      <c r="B127" s="126">
        <v>9</v>
      </c>
      <c r="C127" s="256"/>
      <c r="D127">
        <v>2</v>
      </c>
      <c r="E127" s="113" t="s">
        <v>75</v>
      </c>
      <c r="F127" s="114">
        <v>3.1889650178253119</v>
      </c>
      <c r="G127" s="115">
        <v>8</v>
      </c>
      <c r="H127" s="116">
        <v>3.1</v>
      </c>
      <c r="I127" s="115">
        <v>8</v>
      </c>
      <c r="J127" s="116">
        <v>3.2277777777777779</v>
      </c>
      <c r="K127" s="115">
        <v>8</v>
      </c>
      <c r="L127" s="116">
        <v>1.9208333333333332</v>
      </c>
      <c r="M127" s="115">
        <v>8</v>
      </c>
      <c r="N127" s="116">
        <v>2.71875</v>
      </c>
      <c r="O127" s="115">
        <v>8</v>
      </c>
      <c r="P127" s="116">
        <v>3.1729166666666666</v>
      </c>
      <c r="Q127" s="115">
        <v>8</v>
      </c>
      <c r="R127" s="116">
        <v>2.208333333333333</v>
      </c>
      <c r="S127" s="115">
        <v>8</v>
      </c>
      <c r="T127" s="116">
        <v>1.6666666666666665</v>
      </c>
      <c r="U127" s="115">
        <v>8</v>
      </c>
      <c r="V127" s="116">
        <v>2.1428571428571432</v>
      </c>
      <c r="W127" s="117">
        <v>8</v>
      </c>
      <c r="X127" s="104"/>
    </row>
    <row r="128" spans="1:24" x14ac:dyDescent="0.3">
      <c r="A128" t="str">
        <f t="shared" si="2"/>
        <v>39</v>
      </c>
      <c r="B128" s="126">
        <v>9</v>
      </c>
      <c r="C128" s="256"/>
      <c r="D128">
        <v>3</v>
      </c>
      <c r="E128" s="113" t="s">
        <v>76</v>
      </c>
      <c r="F128" s="114">
        <v>3.0469758244206782</v>
      </c>
      <c r="G128" s="115">
        <v>81</v>
      </c>
      <c r="H128" s="116">
        <v>3.0340327380952385</v>
      </c>
      <c r="I128" s="115">
        <v>81</v>
      </c>
      <c r="J128" s="116">
        <v>3.1080686327561327</v>
      </c>
      <c r="K128" s="115">
        <v>81</v>
      </c>
      <c r="L128" s="116">
        <v>2.1225000000000001</v>
      </c>
      <c r="M128" s="115">
        <v>81</v>
      </c>
      <c r="N128" s="116">
        <v>2.5785416666666676</v>
      </c>
      <c r="O128" s="115">
        <v>81</v>
      </c>
      <c r="P128" s="116">
        <v>3.0456249999999989</v>
      </c>
      <c r="Q128" s="115">
        <v>81</v>
      </c>
      <c r="R128" s="116">
        <v>2.4231601731601726</v>
      </c>
      <c r="S128" s="115">
        <v>81</v>
      </c>
      <c r="T128" s="116">
        <v>1.9285714285714288</v>
      </c>
      <c r="U128" s="115">
        <v>81</v>
      </c>
      <c r="V128" s="116">
        <v>2.9722222222222219</v>
      </c>
      <c r="W128" s="117">
        <v>81</v>
      </c>
      <c r="X128" s="104"/>
    </row>
    <row r="129" spans="1:32" x14ac:dyDescent="0.3">
      <c r="A129" t="str">
        <f t="shared" si="2"/>
        <v>110</v>
      </c>
      <c r="B129" s="126">
        <v>10</v>
      </c>
      <c r="C129" s="256" t="s">
        <v>28</v>
      </c>
      <c r="D129">
        <v>1</v>
      </c>
      <c r="E129" s="113" t="s">
        <v>58</v>
      </c>
      <c r="F129" s="114">
        <v>2.9457141464375809</v>
      </c>
      <c r="G129" s="115">
        <v>62</v>
      </c>
      <c r="H129" s="116">
        <v>2.9450460829493088</v>
      </c>
      <c r="I129" s="115">
        <v>62</v>
      </c>
      <c r="J129" s="116">
        <v>3.0120787366755106</v>
      </c>
      <c r="K129" s="115">
        <v>62</v>
      </c>
      <c r="L129" s="116">
        <v>2.1244623655913983</v>
      </c>
      <c r="M129" s="115">
        <v>62</v>
      </c>
      <c r="N129" s="116">
        <v>2.4666666666666663</v>
      </c>
      <c r="O129" s="115">
        <v>62</v>
      </c>
      <c r="P129" s="116">
        <v>3.0045698924731181</v>
      </c>
      <c r="Q129" s="115">
        <v>62</v>
      </c>
      <c r="R129" s="116">
        <v>2.5041666666666669</v>
      </c>
      <c r="S129" s="115">
        <v>62</v>
      </c>
      <c r="T129" s="116">
        <v>1.732142857142857</v>
      </c>
      <c r="U129" s="115">
        <v>62</v>
      </c>
      <c r="V129" s="116">
        <v>2.6610169491525424</v>
      </c>
      <c r="W129" s="117">
        <v>62</v>
      </c>
      <c r="X129" s="104"/>
    </row>
    <row r="130" spans="1:32" x14ac:dyDescent="0.3">
      <c r="A130" t="str">
        <f t="shared" si="2"/>
        <v>210</v>
      </c>
      <c r="B130" s="126">
        <v>10</v>
      </c>
      <c r="C130" s="256"/>
      <c r="D130">
        <v>2</v>
      </c>
      <c r="E130" s="113" t="s">
        <v>75</v>
      </c>
      <c r="F130" s="114">
        <v>2.9656643907563027</v>
      </c>
      <c r="G130" s="115">
        <v>8</v>
      </c>
      <c r="H130" s="116">
        <v>3.0796130952380953</v>
      </c>
      <c r="I130" s="115">
        <v>8</v>
      </c>
      <c r="J130" s="116">
        <v>2.9454545454545453</v>
      </c>
      <c r="K130" s="115">
        <v>8</v>
      </c>
      <c r="L130" s="116">
        <v>2.03125</v>
      </c>
      <c r="M130" s="115">
        <v>8</v>
      </c>
      <c r="N130" s="116">
        <v>2.3062500000000004</v>
      </c>
      <c r="O130" s="115">
        <v>8</v>
      </c>
      <c r="P130" s="116">
        <v>2.6437500000000003</v>
      </c>
      <c r="Q130" s="115">
        <v>8</v>
      </c>
      <c r="R130" s="116">
        <v>2.6041666666666665</v>
      </c>
      <c r="S130" s="115">
        <v>8</v>
      </c>
      <c r="T130" s="116">
        <v>1.875</v>
      </c>
      <c r="U130" s="115">
        <v>8</v>
      </c>
      <c r="V130" s="116">
        <v>2.125</v>
      </c>
      <c r="W130" s="117">
        <v>8</v>
      </c>
      <c r="X130" s="104"/>
    </row>
    <row r="131" spans="1:32" x14ac:dyDescent="0.3">
      <c r="A131" t="str">
        <f t="shared" si="2"/>
        <v>310</v>
      </c>
      <c r="B131" s="126">
        <v>10</v>
      </c>
      <c r="C131" s="256"/>
      <c r="D131">
        <v>3</v>
      </c>
      <c r="E131" s="113" t="s">
        <v>76</v>
      </c>
      <c r="F131" s="114">
        <v>2.9427585546866597</v>
      </c>
      <c r="G131" s="115">
        <v>54</v>
      </c>
      <c r="H131" s="116">
        <v>2.9251102292768958</v>
      </c>
      <c r="I131" s="115">
        <v>54</v>
      </c>
      <c r="J131" s="116">
        <v>3.0219489872267649</v>
      </c>
      <c r="K131" s="115">
        <v>54</v>
      </c>
      <c r="L131" s="116">
        <v>2.1382716049382711</v>
      </c>
      <c r="M131" s="115">
        <v>54</v>
      </c>
      <c r="N131" s="116">
        <v>2.4904320987654325</v>
      </c>
      <c r="O131" s="115">
        <v>54</v>
      </c>
      <c r="P131" s="116">
        <v>3.0580246913580251</v>
      </c>
      <c r="Q131" s="115">
        <v>54</v>
      </c>
      <c r="R131" s="116">
        <v>2.4887820512820515</v>
      </c>
      <c r="S131" s="115">
        <v>54</v>
      </c>
      <c r="T131" s="116">
        <v>1.7083333333333335</v>
      </c>
      <c r="U131" s="115">
        <v>54</v>
      </c>
      <c r="V131" s="116">
        <v>2.7450980392156858</v>
      </c>
      <c r="W131" s="117">
        <v>54</v>
      </c>
      <c r="X131" s="104"/>
    </row>
    <row r="132" spans="1:32" x14ac:dyDescent="0.3">
      <c r="A132" t="str">
        <f t="shared" si="2"/>
        <v>1</v>
      </c>
      <c r="B132" s="126"/>
      <c r="C132" s="256" t="s">
        <v>90</v>
      </c>
      <c r="D132">
        <v>1</v>
      </c>
      <c r="E132" s="113" t="s">
        <v>58</v>
      </c>
      <c r="F132" s="120"/>
      <c r="G132" s="115">
        <v>0</v>
      </c>
      <c r="H132" s="119"/>
      <c r="I132" s="115">
        <v>0</v>
      </c>
      <c r="J132" s="119"/>
      <c r="K132" s="115">
        <v>0</v>
      </c>
      <c r="L132" s="119"/>
      <c r="M132" s="115">
        <v>0</v>
      </c>
      <c r="N132" s="119"/>
      <c r="O132" s="115">
        <v>0</v>
      </c>
      <c r="P132" s="119"/>
      <c r="Q132" s="115">
        <v>0</v>
      </c>
      <c r="R132" s="119"/>
      <c r="S132" s="115">
        <v>0</v>
      </c>
      <c r="T132" s="119"/>
      <c r="U132" s="115">
        <v>0</v>
      </c>
      <c r="V132" s="119"/>
      <c r="W132" s="117">
        <v>0</v>
      </c>
      <c r="X132" s="104"/>
    </row>
    <row r="133" spans="1:32" x14ac:dyDescent="0.3">
      <c r="A133" t="str">
        <f t="shared" si="2"/>
        <v>2</v>
      </c>
      <c r="B133" s="126"/>
      <c r="C133" s="256"/>
      <c r="D133">
        <v>2</v>
      </c>
      <c r="E133" s="113" t="s">
        <v>75</v>
      </c>
      <c r="F133" s="120"/>
      <c r="G133" s="115">
        <v>0</v>
      </c>
      <c r="H133" s="119"/>
      <c r="I133" s="115">
        <v>0</v>
      </c>
      <c r="J133" s="119"/>
      <c r="K133" s="115">
        <v>0</v>
      </c>
      <c r="L133" s="119"/>
      <c r="M133" s="115">
        <v>0</v>
      </c>
      <c r="N133" s="119"/>
      <c r="O133" s="115">
        <v>0</v>
      </c>
      <c r="P133" s="119"/>
      <c r="Q133" s="115">
        <v>0</v>
      </c>
      <c r="R133" s="119"/>
      <c r="S133" s="115">
        <v>0</v>
      </c>
      <c r="T133" s="119"/>
      <c r="U133" s="115">
        <v>0</v>
      </c>
      <c r="V133" s="119"/>
      <c r="W133" s="117">
        <v>0</v>
      </c>
      <c r="X133" s="104"/>
    </row>
    <row r="134" spans="1:32" ht="15" thickBot="1" x14ac:dyDescent="0.35">
      <c r="A134" t="str">
        <f t="shared" si="2"/>
        <v>3</v>
      </c>
      <c r="B134" s="127"/>
      <c r="C134" s="257"/>
      <c r="D134">
        <v>3</v>
      </c>
      <c r="E134" s="121" t="s">
        <v>76</v>
      </c>
      <c r="F134" s="135"/>
      <c r="G134" s="123">
        <v>0</v>
      </c>
      <c r="H134" s="136"/>
      <c r="I134" s="123">
        <v>0</v>
      </c>
      <c r="J134" s="136"/>
      <c r="K134" s="123">
        <v>0</v>
      </c>
      <c r="L134" s="136"/>
      <c r="M134" s="123">
        <v>0</v>
      </c>
      <c r="N134" s="136"/>
      <c r="O134" s="123">
        <v>0</v>
      </c>
      <c r="P134" s="136"/>
      <c r="Q134" s="123">
        <v>0</v>
      </c>
      <c r="R134" s="136"/>
      <c r="S134" s="123">
        <v>0</v>
      </c>
      <c r="T134" s="136"/>
      <c r="U134" s="123">
        <v>0</v>
      </c>
      <c r="V134" s="136"/>
      <c r="W134" s="125">
        <v>0</v>
      </c>
      <c r="X134" s="104"/>
    </row>
    <row r="135" spans="1:32" ht="15" thickTop="1" x14ac:dyDescent="0.3">
      <c r="A135" t="str">
        <f t="shared" si="2"/>
        <v/>
      </c>
    </row>
    <row r="136" spans="1:32" x14ac:dyDescent="0.3">
      <c r="A136" t="str">
        <f t="shared" si="2"/>
        <v/>
      </c>
    </row>
    <row r="137" spans="1:32" x14ac:dyDescent="0.3">
      <c r="A137" t="str">
        <f t="shared" si="2"/>
        <v/>
      </c>
    </row>
    <row r="138" spans="1:32" x14ac:dyDescent="0.3">
      <c r="A138" t="str">
        <f t="shared" si="2"/>
        <v/>
      </c>
    </row>
    <row r="139" spans="1:32" ht="15" thickBot="1" x14ac:dyDescent="0.35">
      <c r="A139">
        <v>1</v>
      </c>
      <c r="B139" s="24">
        <v>2</v>
      </c>
      <c r="C139">
        <v>3</v>
      </c>
      <c r="D139" s="24">
        <v>4</v>
      </c>
      <c r="E139">
        <v>5</v>
      </c>
      <c r="F139" s="24">
        <v>6</v>
      </c>
      <c r="G139">
        <v>7</v>
      </c>
      <c r="H139" s="24">
        <v>8</v>
      </c>
      <c r="I139">
        <v>9</v>
      </c>
      <c r="J139" s="24">
        <v>10</v>
      </c>
      <c r="K139">
        <v>11</v>
      </c>
      <c r="L139" s="24">
        <v>12</v>
      </c>
      <c r="M139">
        <v>13</v>
      </c>
      <c r="N139" s="24">
        <v>14</v>
      </c>
      <c r="O139">
        <v>15</v>
      </c>
      <c r="P139" s="24">
        <v>16</v>
      </c>
      <c r="Q139">
        <v>17</v>
      </c>
      <c r="R139" s="24">
        <v>18</v>
      </c>
      <c r="S139">
        <v>19</v>
      </c>
      <c r="T139" s="24">
        <v>20</v>
      </c>
      <c r="U139">
        <v>21</v>
      </c>
      <c r="V139" s="24">
        <v>22</v>
      </c>
      <c r="W139">
        <v>23</v>
      </c>
      <c r="X139" s="24">
        <v>24</v>
      </c>
      <c r="Y139">
        <v>25</v>
      </c>
      <c r="Z139" s="24">
        <v>26</v>
      </c>
      <c r="AA139">
        <v>27</v>
      </c>
      <c r="AB139" s="24">
        <v>28</v>
      </c>
      <c r="AC139">
        <v>29</v>
      </c>
      <c r="AD139" s="24">
        <v>30</v>
      </c>
      <c r="AE139">
        <v>31</v>
      </c>
    </row>
    <row r="140" spans="1:32" ht="15" thickTop="1" x14ac:dyDescent="0.3">
      <c r="A140" t="str">
        <f t="shared" si="2"/>
        <v/>
      </c>
      <c r="B140" s="265" t="s">
        <v>77</v>
      </c>
      <c r="C140" s="266"/>
      <c r="D140" s="266"/>
      <c r="E140" s="267"/>
      <c r="F140" s="271" t="s">
        <v>118</v>
      </c>
      <c r="G140" s="260"/>
      <c r="H140" s="260" t="s">
        <v>119</v>
      </c>
      <c r="I140" s="260"/>
      <c r="J140" s="260" t="s">
        <v>120</v>
      </c>
      <c r="K140" s="260"/>
      <c r="L140" s="260" t="s">
        <v>121</v>
      </c>
      <c r="M140" s="260"/>
      <c r="N140" s="260" t="s">
        <v>122</v>
      </c>
      <c r="O140" s="260"/>
      <c r="P140" s="260" t="s">
        <v>123</v>
      </c>
      <c r="Q140" s="260"/>
      <c r="R140" s="260" t="s">
        <v>124</v>
      </c>
      <c r="S140" s="260"/>
      <c r="T140" s="260" t="s">
        <v>125</v>
      </c>
      <c r="U140" s="260"/>
      <c r="V140" s="260" t="s">
        <v>126</v>
      </c>
      <c r="W140" s="260"/>
      <c r="X140" s="260" t="s">
        <v>127</v>
      </c>
      <c r="Y140" s="260"/>
      <c r="Z140" s="260" t="s">
        <v>128</v>
      </c>
      <c r="AA140" s="260"/>
      <c r="AB140" s="260" t="s">
        <v>129</v>
      </c>
      <c r="AC140" s="260"/>
      <c r="AD140" s="260" t="s">
        <v>9</v>
      </c>
      <c r="AE140" s="261"/>
      <c r="AF140" s="104"/>
    </row>
    <row r="141" spans="1:32" ht="15" thickBot="1" x14ac:dyDescent="0.35">
      <c r="A141" t="str">
        <f t="shared" si="2"/>
        <v/>
      </c>
      <c r="B141" s="268"/>
      <c r="C141" s="269"/>
      <c r="D141" s="269"/>
      <c r="E141" s="270"/>
      <c r="F141" s="105" t="s">
        <v>10</v>
      </c>
      <c r="G141" s="106" t="s">
        <v>11</v>
      </c>
      <c r="H141" s="106" t="s">
        <v>10</v>
      </c>
      <c r="I141" s="106" t="s">
        <v>11</v>
      </c>
      <c r="J141" s="106" t="s">
        <v>10</v>
      </c>
      <c r="K141" s="106" t="s">
        <v>11</v>
      </c>
      <c r="L141" s="106" t="s">
        <v>10</v>
      </c>
      <c r="M141" s="106" t="s">
        <v>11</v>
      </c>
      <c r="N141" s="106" t="s">
        <v>10</v>
      </c>
      <c r="O141" s="106" t="s">
        <v>11</v>
      </c>
      <c r="P141" s="106" t="s">
        <v>10</v>
      </c>
      <c r="Q141" s="106" t="s">
        <v>11</v>
      </c>
      <c r="R141" s="106" t="s">
        <v>10</v>
      </c>
      <c r="S141" s="106" t="s">
        <v>11</v>
      </c>
      <c r="T141" s="106" t="s">
        <v>10</v>
      </c>
      <c r="U141" s="106" t="s">
        <v>11</v>
      </c>
      <c r="V141" s="106" t="s">
        <v>10</v>
      </c>
      <c r="W141" s="106" t="s">
        <v>11</v>
      </c>
      <c r="X141" s="106" t="s">
        <v>10</v>
      </c>
      <c r="Y141" s="106" t="s">
        <v>11</v>
      </c>
      <c r="Z141" s="106" t="s">
        <v>10</v>
      </c>
      <c r="AA141" s="106" t="s">
        <v>11</v>
      </c>
      <c r="AB141" s="106" t="s">
        <v>10</v>
      </c>
      <c r="AC141" s="106" t="s">
        <v>11</v>
      </c>
      <c r="AD141" s="106" t="s">
        <v>10</v>
      </c>
      <c r="AE141" s="107" t="s">
        <v>11</v>
      </c>
      <c r="AF141" s="104"/>
    </row>
    <row r="142" spans="1:32" ht="15" thickTop="1" x14ac:dyDescent="0.3">
      <c r="A142">
        <v>1</v>
      </c>
      <c r="B142" s="108" t="s">
        <v>12</v>
      </c>
      <c r="C142" s="262" t="s">
        <v>13</v>
      </c>
      <c r="D142" s="263"/>
      <c r="E142" s="264"/>
      <c r="F142" s="109">
        <v>3.200242130750607</v>
      </c>
      <c r="G142" s="110">
        <v>413</v>
      </c>
      <c r="H142" s="111">
        <v>2.9600484261501201</v>
      </c>
      <c r="I142" s="110">
        <v>413</v>
      </c>
      <c r="J142" s="111">
        <v>3.0663438256658591</v>
      </c>
      <c r="K142" s="110">
        <v>413</v>
      </c>
      <c r="L142" s="111">
        <v>3.4225181598062941</v>
      </c>
      <c r="M142" s="110">
        <v>413</v>
      </c>
      <c r="N142" s="111">
        <v>3.2717917675544808</v>
      </c>
      <c r="O142" s="110">
        <v>413</v>
      </c>
      <c r="P142" s="111">
        <v>1.5975786924939483</v>
      </c>
      <c r="Q142" s="110">
        <v>413</v>
      </c>
      <c r="R142" s="111">
        <v>3.0871670702179177</v>
      </c>
      <c r="S142" s="110">
        <v>413</v>
      </c>
      <c r="T142" s="111">
        <v>1.6951170298627929</v>
      </c>
      <c r="U142" s="110">
        <v>413</v>
      </c>
      <c r="V142" s="111">
        <v>3.3296004842614977</v>
      </c>
      <c r="W142" s="110">
        <v>413</v>
      </c>
      <c r="X142" s="111">
        <v>2.050847457627119</v>
      </c>
      <c r="Y142" s="110">
        <v>413</v>
      </c>
      <c r="Z142" s="111">
        <v>1.7200968523002427</v>
      </c>
      <c r="AA142" s="110">
        <v>413</v>
      </c>
      <c r="AB142" s="111">
        <v>2.3159806295399519</v>
      </c>
      <c r="AC142" s="110">
        <v>413</v>
      </c>
      <c r="AD142" s="111">
        <v>3.0944309927360814</v>
      </c>
      <c r="AE142" s="112">
        <v>413</v>
      </c>
      <c r="AF142" s="104"/>
    </row>
    <row r="143" spans="1:32" x14ac:dyDescent="0.3">
      <c r="A143">
        <v>2</v>
      </c>
      <c r="B143" s="258" t="s">
        <v>130</v>
      </c>
      <c r="C143" s="256" t="s">
        <v>131</v>
      </c>
      <c r="D143" s="256"/>
      <c r="E143" s="259"/>
      <c r="F143" s="114">
        <v>3.1511450381679396</v>
      </c>
      <c r="G143" s="115">
        <v>131</v>
      </c>
      <c r="H143" s="116">
        <v>2.9484732824427486</v>
      </c>
      <c r="I143" s="115">
        <v>131</v>
      </c>
      <c r="J143" s="116">
        <v>3.0717557251908403</v>
      </c>
      <c r="K143" s="115">
        <v>131</v>
      </c>
      <c r="L143" s="116">
        <v>3.344783715012722</v>
      </c>
      <c r="M143" s="115">
        <v>131</v>
      </c>
      <c r="N143" s="116">
        <v>3.2137404580152666</v>
      </c>
      <c r="O143" s="115">
        <v>131</v>
      </c>
      <c r="P143" s="116">
        <v>1.6320610687022896</v>
      </c>
      <c r="Q143" s="115">
        <v>131</v>
      </c>
      <c r="R143" s="116">
        <v>3.0564885496183223</v>
      </c>
      <c r="S143" s="115">
        <v>131</v>
      </c>
      <c r="T143" s="116">
        <v>1.8148854961832057</v>
      </c>
      <c r="U143" s="115">
        <v>131</v>
      </c>
      <c r="V143" s="116">
        <v>3.3463740458015261</v>
      </c>
      <c r="W143" s="115">
        <v>131</v>
      </c>
      <c r="X143" s="116">
        <v>2.1374045801526713</v>
      </c>
      <c r="Y143" s="115">
        <v>131</v>
      </c>
      <c r="Z143" s="116">
        <v>1.6786259541984729</v>
      </c>
      <c r="AA143" s="115">
        <v>131</v>
      </c>
      <c r="AB143" s="116">
        <v>2.396946564885496</v>
      </c>
      <c r="AC143" s="115">
        <v>131</v>
      </c>
      <c r="AD143" s="116">
        <v>3.0152671755725189</v>
      </c>
      <c r="AE143" s="117">
        <v>131</v>
      </c>
      <c r="AF143" s="104"/>
    </row>
    <row r="144" spans="1:32" x14ac:dyDescent="0.3">
      <c r="A144">
        <v>3</v>
      </c>
      <c r="B144" s="258"/>
      <c r="C144" s="256" t="s">
        <v>132</v>
      </c>
      <c r="D144" s="256"/>
      <c r="E144" s="259"/>
      <c r="F144" s="114">
        <v>3.2215302491103208</v>
      </c>
      <c r="G144" s="115">
        <v>281</v>
      </c>
      <c r="H144" s="116">
        <v>2.9644128113879011</v>
      </c>
      <c r="I144" s="115">
        <v>281</v>
      </c>
      <c r="J144" s="116">
        <v>3.0619217081850514</v>
      </c>
      <c r="K144" s="115">
        <v>281</v>
      </c>
      <c r="L144" s="116">
        <v>3.4572953736654819</v>
      </c>
      <c r="M144" s="115">
        <v>281</v>
      </c>
      <c r="N144" s="116">
        <v>3.2975978647686826</v>
      </c>
      <c r="O144" s="115">
        <v>281</v>
      </c>
      <c r="P144" s="116">
        <v>1.5829181494661915</v>
      </c>
      <c r="Q144" s="115">
        <v>281</v>
      </c>
      <c r="R144" s="116">
        <v>3.0996441281138782</v>
      </c>
      <c r="S144" s="115">
        <v>281</v>
      </c>
      <c r="T144" s="116">
        <v>1.6417556346381967</v>
      </c>
      <c r="U144" s="115">
        <v>281</v>
      </c>
      <c r="V144" s="116">
        <v>3.3207295373665477</v>
      </c>
      <c r="W144" s="115">
        <v>281</v>
      </c>
      <c r="X144" s="116">
        <v>2.0122013218098624</v>
      </c>
      <c r="Y144" s="115">
        <v>281</v>
      </c>
      <c r="Z144" s="116">
        <v>1.7419928825622772</v>
      </c>
      <c r="AA144" s="115">
        <v>281</v>
      </c>
      <c r="AB144" s="116">
        <v>2.2811387900355888</v>
      </c>
      <c r="AC144" s="115">
        <v>281</v>
      </c>
      <c r="AD144" s="116">
        <v>3.1281138790035588</v>
      </c>
      <c r="AE144" s="117">
        <v>281</v>
      </c>
      <c r="AF144" s="104"/>
    </row>
    <row r="145" spans="1:32" x14ac:dyDescent="0.3">
      <c r="A145">
        <v>4</v>
      </c>
      <c r="B145" s="258" t="s">
        <v>133</v>
      </c>
      <c r="C145" s="256" t="s">
        <v>134</v>
      </c>
      <c r="D145" s="256"/>
      <c r="E145" s="259"/>
      <c r="F145" s="114">
        <v>3.2</v>
      </c>
      <c r="G145" s="115">
        <v>303</v>
      </c>
      <c r="H145" s="116">
        <v>2.9529702970297027</v>
      </c>
      <c r="I145" s="115">
        <v>303</v>
      </c>
      <c r="J145" s="116">
        <v>3.0950495049504938</v>
      </c>
      <c r="K145" s="115">
        <v>303</v>
      </c>
      <c r="L145" s="116">
        <v>3.4147414741474154</v>
      </c>
      <c r="M145" s="115">
        <v>303</v>
      </c>
      <c r="N145" s="116">
        <v>3.2677392739273934</v>
      </c>
      <c r="O145" s="115">
        <v>303</v>
      </c>
      <c r="P145" s="116">
        <v>1.5808580858085817</v>
      </c>
      <c r="Q145" s="115">
        <v>303</v>
      </c>
      <c r="R145" s="116">
        <v>3.0904290429042902</v>
      </c>
      <c r="S145" s="115">
        <v>303</v>
      </c>
      <c r="T145" s="116">
        <v>1.6971947194719474</v>
      </c>
      <c r="U145" s="115">
        <v>303</v>
      </c>
      <c r="V145" s="116">
        <v>3.3362211221122116</v>
      </c>
      <c r="W145" s="115">
        <v>303</v>
      </c>
      <c r="X145" s="116">
        <v>2.0513908533710508</v>
      </c>
      <c r="Y145" s="115">
        <v>303</v>
      </c>
      <c r="Z145" s="116">
        <v>1.7478547854785471</v>
      </c>
      <c r="AA145" s="115">
        <v>303</v>
      </c>
      <c r="AB145" s="116">
        <v>2.3003300330033016</v>
      </c>
      <c r="AC145" s="115">
        <v>303</v>
      </c>
      <c r="AD145" s="116">
        <v>3.1056105610561056</v>
      </c>
      <c r="AE145" s="117">
        <v>303</v>
      </c>
      <c r="AF145" s="104"/>
    </row>
    <row r="146" spans="1:32" x14ac:dyDescent="0.3">
      <c r="A146">
        <v>5</v>
      </c>
      <c r="B146" s="258"/>
      <c r="C146" s="256" t="s">
        <v>135</v>
      </c>
      <c r="D146" s="256"/>
      <c r="E146" s="259"/>
      <c r="F146" s="114">
        <v>3.1967889908256879</v>
      </c>
      <c r="G146" s="115">
        <v>109</v>
      </c>
      <c r="H146" s="116">
        <v>2.9770642201834856</v>
      </c>
      <c r="I146" s="115">
        <v>109</v>
      </c>
      <c r="J146" s="116">
        <v>2.9816513761467882</v>
      </c>
      <c r="K146" s="115">
        <v>109</v>
      </c>
      <c r="L146" s="116">
        <v>3.4403669724770638</v>
      </c>
      <c r="M146" s="115">
        <v>109</v>
      </c>
      <c r="N146" s="116">
        <v>3.279816513761467</v>
      </c>
      <c r="O146" s="115">
        <v>109</v>
      </c>
      <c r="P146" s="116">
        <v>1.6477064220183486</v>
      </c>
      <c r="Q146" s="115">
        <v>109</v>
      </c>
      <c r="R146" s="116">
        <v>3.0733944954128445</v>
      </c>
      <c r="S146" s="115">
        <v>109</v>
      </c>
      <c r="T146" s="116">
        <v>1.69571865443425</v>
      </c>
      <c r="U146" s="115">
        <v>109</v>
      </c>
      <c r="V146" s="116">
        <v>3.3084862385321108</v>
      </c>
      <c r="W146" s="115">
        <v>109</v>
      </c>
      <c r="X146" s="116">
        <v>2.0537352555701185</v>
      </c>
      <c r="Y146" s="115">
        <v>109</v>
      </c>
      <c r="Z146" s="116">
        <v>1.6495412844036696</v>
      </c>
      <c r="AA146" s="115">
        <v>109</v>
      </c>
      <c r="AB146" s="116">
        <v>2.3669724770642206</v>
      </c>
      <c r="AC146" s="115">
        <v>109</v>
      </c>
      <c r="AD146" s="116">
        <v>3.0550458715596327</v>
      </c>
      <c r="AE146" s="117">
        <v>109</v>
      </c>
      <c r="AF146" s="104"/>
    </row>
    <row r="147" spans="1:32" x14ac:dyDescent="0.3">
      <c r="A147" t="str">
        <f t="shared" si="2"/>
        <v>11</v>
      </c>
      <c r="B147">
        <v>1</v>
      </c>
      <c r="C147" s="256" t="s">
        <v>14</v>
      </c>
      <c r="D147">
        <v>1</v>
      </c>
      <c r="E147" s="118" t="s">
        <v>13</v>
      </c>
      <c r="F147" s="114">
        <v>3.1542857142857144</v>
      </c>
      <c r="G147" s="115">
        <v>35</v>
      </c>
      <c r="H147" s="116">
        <v>3.0357142857142851</v>
      </c>
      <c r="I147" s="115">
        <v>35</v>
      </c>
      <c r="J147" s="116">
        <v>3.0857142857142859</v>
      </c>
      <c r="K147" s="115">
        <v>35</v>
      </c>
      <c r="L147" s="116">
        <v>3.2904761904761908</v>
      </c>
      <c r="M147" s="115">
        <v>35</v>
      </c>
      <c r="N147" s="116">
        <v>3.2214285714285715</v>
      </c>
      <c r="O147" s="115">
        <v>35</v>
      </c>
      <c r="P147" s="116">
        <v>1.6799999999999997</v>
      </c>
      <c r="Q147" s="115">
        <v>35</v>
      </c>
      <c r="R147" s="116">
        <v>3.1428571428571437</v>
      </c>
      <c r="S147" s="115">
        <v>35</v>
      </c>
      <c r="T147" s="116">
        <v>1.8476190476190482</v>
      </c>
      <c r="U147" s="115">
        <v>35</v>
      </c>
      <c r="V147" s="116">
        <v>3.3</v>
      </c>
      <c r="W147" s="115">
        <v>35</v>
      </c>
      <c r="X147" s="116">
        <v>1.9755102040816324</v>
      </c>
      <c r="Y147" s="115">
        <v>35</v>
      </c>
      <c r="Z147" s="116">
        <v>1.7657142857142853</v>
      </c>
      <c r="AA147" s="115">
        <v>35</v>
      </c>
      <c r="AB147" s="116">
        <v>2.5785714285714283</v>
      </c>
      <c r="AC147" s="115">
        <v>35</v>
      </c>
      <c r="AD147" s="116">
        <v>2.7142857142857149</v>
      </c>
      <c r="AE147" s="117">
        <v>35</v>
      </c>
      <c r="AF147" s="104"/>
    </row>
    <row r="148" spans="1:32" ht="14.4" customHeight="1" x14ac:dyDescent="0.3">
      <c r="A148" t="str">
        <f t="shared" si="2"/>
        <v>21</v>
      </c>
      <c r="B148">
        <v>1</v>
      </c>
      <c r="C148" s="256"/>
      <c r="D148">
        <v>2</v>
      </c>
      <c r="E148" s="113" t="s">
        <v>131</v>
      </c>
      <c r="F148" s="114">
        <v>3.2749999999999999</v>
      </c>
      <c r="G148" s="115">
        <v>16</v>
      </c>
      <c r="H148" s="116">
        <v>3.125</v>
      </c>
      <c r="I148" s="115">
        <v>16</v>
      </c>
      <c r="J148" s="116">
        <v>3.1875</v>
      </c>
      <c r="K148" s="115">
        <v>16</v>
      </c>
      <c r="L148" s="116">
        <v>3.395833333333333</v>
      </c>
      <c r="M148" s="115">
        <v>16</v>
      </c>
      <c r="N148" s="116">
        <v>3.359375</v>
      </c>
      <c r="O148" s="115">
        <v>16</v>
      </c>
      <c r="P148" s="116">
        <v>1.5875000000000004</v>
      </c>
      <c r="Q148" s="115">
        <v>16</v>
      </c>
      <c r="R148" s="116">
        <v>3.3125</v>
      </c>
      <c r="S148" s="115">
        <v>16</v>
      </c>
      <c r="T148" s="116">
        <v>1.8020833333333333</v>
      </c>
      <c r="U148" s="115">
        <v>16</v>
      </c>
      <c r="V148" s="116">
        <v>3.390625</v>
      </c>
      <c r="W148" s="115">
        <v>16</v>
      </c>
      <c r="X148" s="116">
        <v>1.9642857142857142</v>
      </c>
      <c r="Y148" s="115">
        <v>16</v>
      </c>
      <c r="Z148" s="116">
        <v>1.6875</v>
      </c>
      <c r="AA148" s="115">
        <v>16</v>
      </c>
      <c r="AB148" s="116">
        <v>2.546875</v>
      </c>
      <c r="AC148" s="115">
        <v>16</v>
      </c>
      <c r="AD148" s="116">
        <v>2.875</v>
      </c>
      <c r="AE148" s="117">
        <v>16</v>
      </c>
      <c r="AF148" s="104"/>
    </row>
    <row r="149" spans="1:32" ht="22.8" x14ac:dyDescent="0.3">
      <c r="A149" t="str">
        <f t="shared" si="2"/>
        <v>31</v>
      </c>
      <c r="B149">
        <v>1</v>
      </c>
      <c r="C149" s="256"/>
      <c r="D149">
        <v>3</v>
      </c>
      <c r="E149" s="113" t="s">
        <v>132</v>
      </c>
      <c r="F149" s="114">
        <v>3.0526315789473681</v>
      </c>
      <c r="G149" s="115">
        <v>19</v>
      </c>
      <c r="H149" s="116">
        <v>2.9605263157894743</v>
      </c>
      <c r="I149" s="115">
        <v>19</v>
      </c>
      <c r="J149" s="116">
        <v>3</v>
      </c>
      <c r="K149" s="115">
        <v>19</v>
      </c>
      <c r="L149" s="116">
        <v>3.2017543859649122</v>
      </c>
      <c r="M149" s="115">
        <v>19</v>
      </c>
      <c r="N149" s="116">
        <v>3.1052631578947367</v>
      </c>
      <c r="O149" s="115">
        <v>19</v>
      </c>
      <c r="P149" s="116">
        <v>1.7578947368421052</v>
      </c>
      <c r="Q149" s="115">
        <v>19</v>
      </c>
      <c r="R149" s="116">
        <v>3</v>
      </c>
      <c r="S149" s="115">
        <v>19</v>
      </c>
      <c r="T149" s="116">
        <v>1.8859649122807018</v>
      </c>
      <c r="U149" s="115">
        <v>19</v>
      </c>
      <c r="V149" s="116">
        <v>3.2236842105263159</v>
      </c>
      <c r="W149" s="115">
        <v>19</v>
      </c>
      <c r="X149" s="116">
        <v>1.9849624060150373</v>
      </c>
      <c r="Y149" s="115">
        <v>19</v>
      </c>
      <c r="Z149" s="116">
        <v>1.8315789473684208</v>
      </c>
      <c r="AA149" s="115">
        <v>19</v>
      </c>
      <c r="AB149" s="116">
        <v>2.6052631578947372</v>
      </c>
      <c r="AC149" s="115">
        <v>19</v>
      </c>
      <c r="AD149" s="116">
        <v>2.5789473684210527</v>
      </c>
      <c r="AE149" s="117">
        <v>19</v>
      </c>
      <c r="AF149" s="104"/>
    </row>
    <row r="150" spans="1:32" ht="14.4" customHeight="1" x14ac:dyDescent="0.3">
      <c r="A150" t="str">
        <f t="shared" si="2"/>
        <v>41</v>
      </c>
      <c r="B150">
        <v>1</v>
      </c>
      <c r="C150" s="256"/>
      <c r="D150">
        <v>4</v>
      </c>
      <c r="E150" s="113" t="s">
        <v>134</v>
      </c>
      <c r="F150" s="114">
        <v>3.168421052631579</v>
      </c>
      <c r="G150" s="115">
        <v>19</v>
      </c>
      <c r="H150" s="116">
        <v>3.0526315789473681</v>
      </c>
      <c r="I150" s="115">
        <v>19</v>
      </c>
      <c r="J150" s="116">
        <v>3.0210526315789474</v>
      </c>
      <c r="K150" s="115">
        <v>19</v>
      </c>
      <c r="L150" s="116">
        <v>3.2280701754385968</v>
      </c>
      <c r="M150" s="115">
        <v>19</v>
      </c>
      <c r="N150" s="116">
        <v>3.1907894736842106</v>
      </c>
      <c r="O150" s="115">
        <v>19</v>
      </c>
      <c r="P150" s="116">
        <v>1.726315789473684</v>
      </c>
      <c r="Q150" s="115">
        <v>19</v>
      </c>
      <c r="R150" s="116">
        <v>3.2421052631578946</v>
      </c>
      <c r="S150" s="115">
        <v>19</v>
      </c>
      <c r="T150" s="116">
        <v>1.9078947368421053</v>
      </c>
      <c r="U150" s="115">
        <v>19</v>
      </c>
      <c r="V150" s="116">
        <v>3.3223684210526314</v>
      </c>
      <c r="W150" s="115">
        <v>19</v>
      </c>
      <c r="X150" s="116">
        <v>2.0451127819548871</v>
      </c>
      <c r="Y150" s="115">
        <v>19</v>
      </c>
      <c r="Z150" s="116">
        <v>1.8052631578947365</v>
      </c>
      <c r="AA150" s="115">
        <v>19</v>
      </c>
      <c r="AB150" s="116">
        <v>2.6710526315789473</v>
      </c>
      <c r="AC150" s="115">
        <v>19</v>
      </c>
      <c r="AD150" s="116">
        <v>2.5789473684210527</v>
      </c>
      <c r="AE150" s="117">
        <v>19</v>
      </c>
      <c r="AF150" s="104"/>
    </row>
    <row r="151" spans="1:32" x14ac:dyDescent="0.3">
      <c r="A151" t="str">
        <f t="shared" si="2"/>
        <v>51</v>
      </c>
      <c r="B151">
        <v>1</v>
      </c>
      <c r="C151" s="256"/>
      <c r="D151">
        <v>5</v>
      </c>
      <c r="E151" s="113" t="s">
        <v>135</v>
      </c>
      <c r="F151" s="114">
        <v>3.1375000000000002</v>
      </c>
      <c r="G151" s="115">
        <v>16</v>
      </c>
      <c r="H151" s="116">
        <v>3.0156250000000004</v>
      </c>
      <c r="I151" s="115">
        <v>16</v>
      </c>
      <c r="J151" s="116">
        <v>3.1625000000000001</v>
      </c>
      <c r="K151" s="115">
        <v>16</v>
      </c>
      <c r="L151" s="116">
        <v>3.3645833333333339</v>
      </c>
      <c r="M151" s="115">
        <v>16</v>
      </c>
      <c r="N151" s="116">
        <v>3.2578125</v>
      </c>
      <c r="O151" s="115">
        <v>16</v>
      </c>
      <c r="P151" s="116">
        <v>1.625</v>
      </c>
      <c r="Q151" s="115">
        <v>16</v>
      </c>
      <c r="R151" s="116">
        <v>3.0250000000000004</v>
      </c>
      <c r="S151" s="115">
        <v>16</v>
      </c>
      <c r="T151" s="116">
        <v>1.7760416666666667</v>
      </c>
      <c r="U151" s="115">
        <v>16</v>
      </c>
      <c r="V151" s="116">
        <v>3.2734375</v>
      </c>
      <c r="W151" s="115">
        <v>16</v>
      </c>
      <c r="X151" s="116">
        <v>1.892857142857143</v>
      </c>
      <c r="Y151" s="115">
        <v>16</v>
      </c>
      <c r="Z151" s="116">
        <v>1.71875</v>
      </c>
      <c r="AA151" s="115">
        <v>16</v>
      </c>
      <c r="AB151" s="116">
        <v>2.46875</v>
      </c>
      <c r="AC151" s="115">
        <v>16</v>
      </c>
      <c r="AD151" s="116">
        <v>2.875</v>
      </c>
      <c r="AE151" s="117">
        <v>16</v>
      </c>
      <c r="AF151" s="104"/>
    </row>
    <row r="152" spans="1:32" x14ac:dyDescent="0.3">
      <c r="A152" t="str">
        <f t="shared" si="2"/>
        <v>12</v>
      </c>
      <c r="B152">
        <v>2</v>
      </c>
      <c r="C152" s="256" t="s">
        <v>20</v>
      </c>
      <c r="D152">
        <v>1</v>
      </c>
      <c r="E152" s="118" t="s">
        <v>13</v>
      </c>
      <c r="F152" s="114">
        <v>3.2641304347826079</v>
      </c>
      <c r="G152" s="115">
        <v>46</v>
      </c>
      <c r="H152" s="116">
        <v>2.8641304347826093</v>
      </c>
      <c r="I152" s="115">
        <v>46</v>
      </c>
      <c r="J152" s="116">
        <v>3.0565217391304342</v>
      </c>
      <c r="K152" s="115">
        <v>46</v>
      </c>
      <c r="L152" s="116">
        <v>3.5108695652173916</v>
      </c>
      <c r="M152" s="115">
        <v>46</v>
      </c>
      <c r="N152" s="116">
        <v>3.3994565217391308</v>
      </c>
      <c r="O152" s="115">
        <v>46</v>
      </c>
      <c r="P152" s="116">
        <v>1.652173913043478</v>
      </c>
      <c r="Q152" s="115">
        <v>46</v>
      </c>
      <c r="R152" s="116">
        <v>3.0739130434782611</v>
      </c>
      <c r="S152" s="115">
        <v>46</v>
      </c>
      <c r="T152" s="116">
        <v>1.5163043478260869</v>
      </c>
      <c r="U152" s="115">
        <v>46</v>
      </c>
      <c r="V152" s="116">
        <v>3.4945652173913042</v>
      </c>
      <c r="W152" s="115">
        <v>46</v>
      </c>
      <c r="X152" s="116">
        <v>1.9285714285714284</v>
      </c>
      <c r="Y152" s="115">
        <v>46</v>
      </c>
      <c r="Z152" s="116">
        <v>1.7413043478260868</v>
      </c>
      <c r="AA152" s="115">
        <v>46</v>
      </c>
      <c r="AB152" s="116">
        <v>2.0326086956521738</v>
      </c>
      <c r="AC152" s="115">
        <v>46</v>
      </c>
      <c r="AD152" s="116">
        <v>2.8043478260869561</v>
      </c>
      <c r="AE152" s="117">
        <v>46</v>
      </c>
      <c r="AF152" s="104"/>
    </row>
    <row r="153" spans="1:32" ht="14.4" customHeight="1" x14ac:dyDescent="0.3">
      <c r="A153" t="str">
        <f t="shared" si="2"/>
        <v>22</v>
      </c>
      <c r="B153">
        <v>2</v>
      </c>
      <c r="C153" s="256"/>
      <c r="D153">
        <v>2</v>
      </c>
      <c r="E153" s="113" t="s">
        <v>131</v>
      </c>
      <c r="F153" s="114">
        <v>3.2458333333333336</v>
      </c>
      <c r="G153" s="115">
        <v>12</v>
      </c>
      <c r="H153" s="116">
        <v>2.833333333333333</v>
      </c>
      <c r="I153" s="115">
        <v>12</v>
      </c>
      <c r="J153" s="116">
        <v>3.2</v>
      </c>
      <c r="K153" s="115">
        <v>12</v>
      </c>
      <c r="L153" s="116">
        <v>3.3611111111111116</v>
      </c>
      <c r="M153" s="115">
        <v>12</v>
      </c>
      <c r="N153" s="116">
        <v>3.3229166666666665</v>
      </c>
      <c r="O153" s="115">
        <v>12</v>
      </c>
      <c r="P153" s="116">
        <v>1.7333333333333332</v>
      </c>
      <c r="Q153" s="115">
        <v>12</v>
      </c>
      <c r="R153" s="116">
        <v>3.2833333333333337</v>
      </c>
      <c r="S153" s="115">
        <v>12</v>
      </c>
      <c r="T153" s="116">
        <v>1.6875</v>
      </c>
      <c r="U153" s="115">
        <v>12</v>
      </c>
      <c r="V153" s="116">
        <v>3.520833333333333</v>
      </c>
      <c r="W153" s="115">
        <v>12</v>
      </c>
      <c r="X153" s="116">
        <v>2.0476190476190474</v>
      </c>
      <c r="Y153" s="115">
        <v>12</v>
      </c>
      <c r="Z153" s="116">
        <v>1.7833333333333332</v>
      </c>
      <c r="AA153" s="115">
        <v>12</v>
      </c>
      <c r="AB153" s="116">
        <v>2.25</v>
      </c>
      <c r="AC153" s="115">
        <v>12</v>
      </c>
      <c r="AD153" s="116">
        <v>2.9166666666666665</v>
      </c>
      <c r="AE153" s="117">
        <v>12</v>
      </c>
      <c r="AF153" s="104"/>
    </row>
    <row r="154" spans="1:32" ht="22.8" x14ac:dyDescent="0.3">
      <c r="A154" t="str">
        <f t="shared" si="2"/>
        <v>32</v>
      </c>
      <c r="B154">
        <v>2</v>
      </c>
      <c r="C154" s="256"/>
      <c r="D154">
        <v>3</v>
      </c>
      <c r="E154" s="113" t="s">
        <v>132</v>
      </c>
      <c r="F154" s="114">
        <v>3.2705882352941176</v>
      </c>
      <c r="G154" s="115">
        <v>34</v>
      </c>
      <c r="H154" s="116">
        <v>2.875</v>
      </c>
      <c r="I154" s="115">
        <v>34</v>
      </c>
      <c r="J154" s="116">
        <v>3.005882352941176</v>
      </c>
      <c r="K154" s="115">
        <v>34</v>
      </c>
      <c r="L154" s="116">
        <v>3.5637254901960786</v>
      </c>
      <c r="M154" s="115">
        <v>34</v>
      </c>
      <c r="N154" s="116">
        <v>3.4264705882352939</v>
      </c>
      <c r="O154" s="115">
        <v>34</v>
      </c>
      <c r="P154" s="116">
        <v>1.6235294117647057</v>
      </c>
      <c r="Q154" s="115">
        <v>34</v>
      </c>
      <c r="R154" s="116">
        <v>3.0000000000000004</v>
      </c>
      <c r="S154" s="115">
        <v>34</v>
      </c>
      <c r="T154" s="116">
        <v>1.4558823529411764</v>
      </c>
      <c r="U154" s="115">
        <v>34</v>
      </c>
      <c r="V154" s="116">
        <v>3.4852941176470584</v>
      </c>
      <c r="W154" s="115">
        <v>34</v>
      </c>
      <c r="X154" s="116">
        <v>1.8865546218487395</v>
      </c>
      <c r="Y154" s="115">
        <v>34</v>
      </c>
      <c r="Z154" s="116">
        <v>1.726470588235294</v>
      </c>
      <c r="AA154" s="115">
        <v>34</v>
      </c>
      <c r="AB154" s="116">
        <v>1.9558823529411766</v>
      </c>
      <c r="AC154" s="115">
        <v>34</v>
      </c>
      <c r="AD154" s="116">
        <v>2.7647058823529411</v>
      </c>
      <c r="AE154" s="117">
        <v>34</v>
      </c>
      <c r="AF154" s="104"/>
    </row>
    <row r="155" spans="1:32" ht="14.4" customHeight="1" x14ac:dyDescent="0.3">
      <c r="A155" t="str">
        <f t="shared" si="2"/>
        <v>42</v>
      </c>
      <c r="B155">
        <v>2</v>
      </c>
      <c r="C155" s="256"/>
      <c r="D155">
        <v>4</v>
      </c>
      <c r="E155" s="113" t="s">
        <v>134</v>
      </c>
      <c r="F155" s="114">
        <v>3.2486486486486479</v>
      </c>
      <c r="G155" s="115">
        <v>37</v>
      </c>
      <c r="H155" s="116">
        <v>2.8175675675675675</v>
      </c>
      <c r="I155" s="115">
        <v>37</v>
      </c>
      <c r="J155" s="116">
        <v>3.0270270270270268</v>
      </c>
      <c r="K155" s="115">
        <v>37</v>
      </c>
      <c r="L155" s="116">
        <v>3.5180180180180187</v>
      </c>
      <c r="M155" s="115">
        <v>37</v>
      </c>
      <c r="N155" s="116">
        <v>3.4020270270270268</v>
      </c>
      <c r="O155" s="115">
        <v>37</v>
      </c>
      <c r="P155" s="116">
        <v>1.664864864864865</v>
      </c>
      <c r="Q155" s="115">
        <v>37</v>
      </c>
      <c r="R155" s="116">
        <v>3.0378378378378375</v>
      </c>
      <c r="S155" s="115">
        <v>37</v>
      </c>
      <c r="T155" s="116">
        <v>1.5067567567567564</v>
      </c>
      <c r="U155" s="115">
        <v>37</v>
      </c>
      <c r="V155" s="116">
        <v>3.4932432432432439</v>
      </c>
      <c r="W155" s="115">
        <v>37</v>
      </c>
      <c r="X155" s="116">
        <v>1.8957528957528962</v>
      </c>
      <c r="Y155" s="115">
        <v>37</v>
      </c>
      <c r="Z155" s="116">
        <v>1.7216216216216218</v>
      </c>
      <c r="AA155" s="115">
        <v>37</v>
      </c>
      <c r="AB155" s="116">
        <v>1.9662162162162162</v>
      </c>
      <c r="AC155" s="115">
        <v>37</v>
      </c>
      <c r="AD155" s="116">
        <v>2.8108108108108101</v>
      </c>
      <c r="AE155" s="117">
        <v>37</v>
      </c>
      <c r="AF155" s="104"/>
    </row>
    <row r="156" spans="1:32" x14ac:dyDescent="0.3">
      <c r="A156" t="str">
        <f t="shared" si="2"/>
        <v>52</v>
      </c>
      <c r="B156">
        <v>2</v>
      </c>
      <c r="C156" s="256"/>
      <c r="D156">
        <v>5</v>
      </c>
      <c r="E156" s="113" t="s">
        <v>135</v>
      </c>
      <c r="F156" s="114">
        <v>3.3277777777777779</v>
      </c>
      <c r="G156" s="115">
        <v>9</v>
      </c>
      <c r="H156" s="116">
        <v>3.0555555555555554</v>
      </c>
      <c r="I156" s="115">
        <v>9</v>
      </c>
      <c r="J156" s="116">
        <v>3.1777777777777776</v>
      </c>
      <c r="K156" s="115">
        <v>9</v>
      </c>
      <c r="L156" s="116">
        <v>3.4814814814814814</v>
      </c>
      <c r="M156" s="115">
        <v>9</v>
      </c>
      <c r="N156" s="116">
        <v>3.3888888888888893</v>
      </c>
      <c r="O156" s="115">
        <v>9</v>
      </c>
      <c r="P156" s="116">
        <v>1.6</v>
      </c>
      <c r="Q156" s="115">
        <v>9</v>
      </c>
      <c r="R156" s="116">
        <v>3.2222222222222223</v>
      </c>
      <c r="S156" s="115">
        <v>9</v>
      </c>
      <c r="T156" s="116">
        <v>1.5555555555555556</v>
      </c>
      <c r="U156" s="115">
        <v>9</v>
      </c>
      <c r="V156" s="116">
        <v>3.5</v>
      </c>
      <c r="W156" s="115">
        <v>9</v>
      </c>
      <c r="X156" s="116">
        <v>2.0634920634920633</v>
      </c>
      <c r="Y156" s="115">
        <v>9</v>
      </c>
      <c r="Z156" s="116">
        <v>1.8222222222222224</v>
      </c>
      <c r="AA156" s="115">
        <v>9</v>
      </c>
      <c r="AB156" s="116">
        <v>2.3055555555555554</v>
      </c>
      <c r="AC156" s="115">
        <v>9</v>
      </c>
      <c r="AD156" s="116">
        <v>2.7777777777777777</v>
      </c>
      <c r="AE156" s="117">
        <v>9</v>
      </c>
      <c r="AF156" s="104"/>
    </row>
    <row r="157" spans="1:32" x14ac:dyDescent="0.3">
      <c r="A157" t="str">
        <f t="shared" si="2"/>
        <v>13</v>
      </c>
      <c r="B157">
        <v>3</v>
      </c>
      <c r="C157" s="256" t="s">
        <v>21</v>
      </c>
      <c r="D157">
        <v>1</v>
      </c>
      <c r="E157" s="118" t="s">
        <v>13</v>
      </c>
      <c r="F157" s="114">
        <v>3.1714285714285713</v>
      </c>
      <c r="G157" s="115">
        <v>28</v>
      </c>
      <c r="H157" s="116">
        <v>2.8392857142857135</v>
      </c>
      <c r="I157" s="115">
        <v>28</v>
      </c>
      <c r="J157" s="116">
        <v>2.8214285714285725</v>
      </c>
      <c r="K157" s="115">
        <v>28</v>
      </c>
      <c r="L157" s="116">
        <v>3.458333333333333</v>
      </c>
      <c r="M157" s="115">
        <v>28</v>
      </c>
      <c r="N157" s="116">
        <v>3.2276785714285712</v>
      </c>
      <c r="O157" s="115">
        <v>28</v>
      </c>
      <c r="P157" s="116">
        <v>1.7571428571428573</v>
      </c>
      <c r="Q157" s="115">
        <v>28</v>
      </c>
      <c r="R157" s="116">
        <v>3.0857142857142863</v>
      </c>
      <c r="S157" s="115">
        <v>28</v>
      </c>
      <c r="T157" s="116">
        <v>1.7767857142857142</v>
      </c>
      <c r="U157" s="115">
        <v>28</v>
      </c>
      <c r="V157" s="116">
        <v>3.4910714285714279</v>
      </c>
      <c r="W157" s="115">
        <v>28</v>
      </c>
      <c r="X157" s="116">
        <v>2.16326530612245</v>
      </c>
      <c r="Y157" s="115">
        <v>28</v>
      </c>
      <c r="Z157" s="116">
        <v>1.7607142857142855</v>
      </c>
      <c r="AA157" s="115">
        <v>28</v>
      </c>
      <c r="AB157" s="116">
        <v>2.1607142857142851</v>
      </c>
      <c r="AC157" s="115">
        <v>28</v>
      </c>
      <c r="AD157" s="116">
        <v>3.0357142857142856</v>
      </c>
      <c r="AE157" s="117">
        <v>28</v>
      </c>
      <c r="AF157" s="104"/>
    </row>
    <row r="158" spans="1:32" ht="14.4" customHeight="1" x14ac:dyDescent="0.3">
      <c r="A158" t="str">
        <f t="shared" si="2"/>
        <v>23</v>
      </c>
      <c r="B158">
        <v>3</v>
      </c>
      <c r="C158" s="256"/>
      <c r="D158">
        <v>2</v>
      </c>
      <c r="E158" s="113" t="s">
        <v>131</v>
      </c>
      <c r="F158" s="114">
        <v>3.020833333333333</v>
      </c>
      <c r="G158" s="115">
        <v>12</v>
      </c>
      <c r="H158" s="116">
        <v>2.7708333333333335</v>
      </c>
      <c r="I158" s="115">
        <v>12</v>
      </c>
      <c r="J158" s="116">
        <v>2.85</v>
      </c>
      <c r="K158" s="115">
        <v>12</v>
      </c>
      <c r="L158" s="116">
        <v>3.3333333333333335</v>
      </c>
      <c r="M158" s="115">
        <v>12</v>
      </c>
      <c r="N158" s="116">
        <v>3.09375</v>
      </c>
      <c r="O158" s="115">
        <v>12</v>
      </c>
      <c r="P158" s="116">
        <v>1.8666666666666665</v>
      </c>
      <c r="Q158" s="115">
        <v>12</v>
      </c>
      <c r="R158" s="116">
        <v>2.8333333333333335</v>
      </c>
      <c r="S158" s="115">
        <v>12</v>
      </c>
      <c r="T158" s="116">
        <v>1.8194444444444444</v>
      </c>
      <c r="U158" s="115">
        <v>12</v>
      </c>
      <c r="V158" s="116">
        <v>3.4895833333333335</v>
      </c>
      <c r="W158" s="115">
        <v>12</v>
      </c>
      <c r="X158" s="116">
        <v>2.083333333333333</v>
      </c>
      <c r="Y158" s="115">
        <v>12</v>
      </c>
      <c r="Z158" s="116">
        <v>1.7916666666666667</v>
      </c>
      <c r="AA158" s="115">
        <v>12</v>
      </c>
      <c r="AB158" s="116">
        <v>2.0833333333333335</v>
      </c>
      <c r="AC158" s="115">
        <v>12</v>
      </c>
      <c r="AD158" s="116">
        <v>2.583333333333333</v>
      </c>
      <c r="AE158" s="117">
        <v>12</v>
      </c>
      <c r="AF158" s="104"/>
    </row>
    <row r="159" spans="1:32" ht="22.8" x14ac:dyDescent="0.3">
      <c r="A159" t="str">
        <f t="shared" si="2"/>
        <v>33</v>
      </c>
      <c r="B159">
        <v>3</v>
      </c>
      <c r="C159" s="256"/>
      <c r="D159">
        <v>3</v>
      </c>
      <c r="E159" s="113" t="s">
        <v>132</v>
      </c>
      <c r="F159" s="114">
        <v>3.2843750000000003</v>
      </c>
      <c r="G159" s="115">
        <v>16</v>
      </c>
      <c r="H159" s="116">
        <v>2.8906250000000004</v>
      </c>
      <c r="I159" s="115">
        <v>16</v>
      </c>
      <c r="J159" s="116">
        <v>2.8</v>
      </c>
      <c r="K159" s="115">
        <v>16</v>
      </c>
      <c r="L159" s="116">
        <v>3.552083333333333</v>
      </c>
      <c r="M159" s="115">
        <v>16</v>
      </c>
      <c r="N159" s="116">
        <v>3.3281249999999996</v>
      </c>
      <c r="O159" s="115">
        <v>16</v>
      </c>
      <c r="P159" s="116">
        <v>1.675</v>
      </c>
      <c r="Q159" s="115">
        <v>16</v>
      </c>
      <c r="R159" s="116">
        <v>3.2749999999999999</v>
      </c>
      <c r="S159" s="115">
        <v>16</v>
      </c>
      <c r="T159" s="116">
        <v>1.744791666666667</v>
      </c>
      <c r="U159" s="115">
        <v>16</v>
      </c>
      <c r="V159" s="116">
        <v>3.4921875</v>
      </c>
      <c r="W159" s="115">
        <v>16</v>
      </c>
      <c r="X159" s="116">
        <v>2.2232142857142865</v>
      </c>
      <c r="Y159" s="115">
        <v>16</v>
      </c>
      <c r="Z159" s="116">
        <v>1.7375</v>
      </c>
      <c r="AA159" s="115">
        <v>16</v>
      </c>
      <c r="AB159" s="116">
        <v>2.21875</v>
      </c>
      <c r="AC159" s="115">
        <v>16</v>
      </c>
      <c r="AD159" s="116">
        <v>3.3750000000000004</v>
      </c>
      <c r="AE159" s="117">
        <v>16</v>
      </c>
      <c r="AF159" s="104"/>
    </row>
    <row r="160" spans="1:32" ht="14.4" customHeight="1" x14ac:dyDescent="0.3">
      <c r="A160" t="str">
        <f t="shared" si="2"/>
        <v>43</v>
      </c>
      <c r="B160">
        <v>3</v>
      </c>
      <c r="C160" s="256"/>
      <c r="D160">
        <v>4</v>
      </c>
      <c r="E160" s="113" t="s">
        <v>134</v>
      </c>
      <c r="F160" s="114">
        <v>3.2105263157894739</v>
      </c>
      <c r="G160" s="115">
        <v>19</v>
      </c>
      <c r="H160" s="116">
        <v>2.7236842105263164</v>
      </c>
      <c r="I160" s="115">
        <v>19</v>
      </c>
      <c r="J160" s="116">
        <v>2.8000000000000003</v>
      </c>
      <c r="K160" s="115">
        <v>19</v>
      </c>
      <c r="L160" s="116">
        <v>3.5526315789473686</v>
      </c>
      <c r="M160" s="115">
        <v>19</v>
      </c>
      <c r="N160" s="116">
        <v>3.3092105263157894</v>
      </c>
      <c r="O160" s="115">
        <v>19</v>
      </c>
      <c r="P160" s="116">
        <v>1.6631578947368422</v>
      </c>
      <c r="Q160" s="115">
        <v>19</v>
      </c>
      <c r="R160" s="116">
        <v>3.1052631578947367</v>
      </c>
      <c r="S160" s="115">
        <v>19</v>
      </c>
      <c r="T160" s="116">
        <v>1.7324561403508774</v>
      </c>
      <c r="U160" s="115">
        <v>19</v>
      </c>
      <c r="V160" s="116">
        <v>3.5855263157894739</v>
      </c>
      <c r="W160" s="115">
        <v>19</v>
      </c>
      <c r="X160" s="116">
        <v>2.1203007518796992</v>
      </c>
      <c r="Y160" s="115">
        <v>19</v>
      </c>
      <c r="Z160" s="116">
        <v>1.7157894736842108</v>
      </c>
      <c r="AA160" s="115">
        <v>19</v>
      </c>
      <c r="AB160" s="116">
        <v>2.1973684210526319</v>
      </c>
      <c r="AC160" s="115">
        <v>19</v>
      </c>
      <c r="AD160" s="116">
        <v>3.0526315789473681</v>
      </c>
      <c r="AE160" s="117">
        <v>19</v>
      </c>
      <c r="AF160" s="104"/>
    </row>
    <row r="161" spans="1:32" x14ac:dyDescent="0.3">
      <c r="A161" t="str">
        <f t="shared" si="2"/>
        <v>53</v>
      </c>
      <c r="B161">
        <v>3</v>
      </c>
      <c r="C161" s="256"/>
      <c r="D161">
        <v>5</v>
      </c>
      <c r="E161" s="113" t="s">
        <v>135</v>
      </c>
      <c r="F161" s="114">
        <v>3.088888888888889</v>
      </c>
      <c r="G161" s="115">
        <v>9</v>
      </c>
      <c r="H161" s="116">
        <v>3.0833333333333335</v>
      </c>
      <c r="I161" s="115">
        <v>9</v>
      </c>
      <c r="J161" s="116">
        <v>2.8666666666666667</v>
      </c>
      <c r="K161" s="115">
        <v>9</v>
      </c>
      <c r="L161" s="116">
        <v>3.2592592592592595</v>
      </c>
      <c r="M161" s="115">
        <v>9</v>
      </c>
      <c r="N161" s="116">
        <v>3.0555555555555554</v>
      </c>
      <c r="O161" s="115">
        <v>9</v>
      </c>
      <c r="P161" s="116">
        <v>1.9555555555555557</v>
      </c>
      <c r="Q161" s="115">
        <v>9</v>
      </c>
      <c r="R161" s="116">
        <v>3.0444444444444447</v>
      </c>
      <c r="S161" s="115">
        <v>9</v>
      </c>
      <c r="T161" s="116">
        <v>1.8703703703703702</v>
      </c>
      <c r="U161" s="115">
        <v>9</v>
      </c>
      <c r="V161" s="116">
        <v>3.2916666666666665</v>
      </c>
      <c r="W161" s="115">
        <v>9</v>
      </c>
      <c r="X161" s="116">
        <v>2.253968253968254</v>
      </c>
      <c r="Y161" s="115">
        <v>9</v>
      </c>
      <c r="Z161" s="116">
        <v>1.8555555555555558</v>
      </c>
      <c r="AA161" s="115">
        <v>9</v>
      </c>
      <c r="AB161" s="116">
        <v>2.0833333333333335</v>
      </c>
      <c r="AC161" s="115">
        <v>9</v>
      </c>
      <c r="AD161" s="116">
        <v>3.0000000000000004</v>
      </c>
      <c r="AE161" s="117">
        <v>9</v>
      </c>
      <c r="AF161" s="104"/>
    </row>
    <row r="162" spans="1:32" x14ac:dyDescent="0.3">
      <c r="A162" t="str">
        <f t="shared" si="2"/>
        <v>14</v>
      </c>
      <c r="B162" s="126">
        <v>4</v>
      </c>
      <c r="C162" s="256" t="s">
        <v>22</v>
      </c>
      <c r="D162">
        <v>1</v>
      </c>
      <c r="E162" s="118" t="s">
        <v>13</v>
      </c>
      <c r="F162" s="114">
        <v>3.3149999999999999</v>
      </c>
      <c r="G162" s="115">
        <v>30</v>
      </c>
      <c r="H162" s="116">
        <v>3.3666666666666671</v>
      </c>
      <c r="I162" s="115">
        <v>30</v>
      </c>
      <c r="J162" s="116">
        <v>3.34</v>
      </c>
      <c r="K162" s="115">
        <v>30</v>
      </c>
      <c r="L162" s="116">
        <v>3.5944444444444446</v>
      </c>
      <c r="M162" s="115">
        <v>30</v>
      </c>
      <c r="N162" s="116">
        <v>3.3583333333333334</v>
      </c>
      <c r="O162" s="115">
        <v>30</v>
      </c>
      <c r="P162" s="116">
        <v>1.3200000000000003</v>
      </c>
      <c r="Q162" s="115">
        <v>30</v>
      </c>
      <c r="R162" s="116">
        <v>3.24</v>
      </c>
      <c r="S162" s="115">
        <v>30</v>
      </c>
      <c r="T162" s="116">
        <v>1.4388888888888889</v>
      </c>
      <c r="U162" s="115">
        <v>30</v>
      </c>
      <c r="V162" s="116">
        <v>3.2041666666666666</v>
      </c>
      <c r="W162" s="115">
        <v>30</v>
      </c>
      <c r="X162" s="116">
        <v>1.9190476190476189</v>
      </c>
      <c r="Y162" s="115">
        <v>30</v>
      </c>
      <c r="Z162" s="116">
        <v>1.6833333333333331</v>
      </c>
      <c r="AA162" s="115">
        <v>30</v>
      </c>
      <c r="AB162" s="116">
        <v>2.0416666666666665</v>
      </c>
      <c r="AC162" s="115">
        <v>30</v>
      </c>
      <c r="AD162" s="116">
        <v>3.7666666666666671</v>
      </c>
      <c r="AE162" s="117">
        <v>30</v>
      </c>
      <c r="AF162" s="104"/>
    </row>
    <row r="163" spans="1:32" ht="14.4" customHeight="1" x14ac:dyDescent="0.3">
      <c r="A163" t="str">
        <f t="shared" si="2"/>
        <v>24</v>
      </c>
      <c r="B163" s="126">
        <v>4</v>
      </c>
      <c r="C163" s="256"/>
      <c r="D163">
        <v>2</v>
      </c>
      <c r="E163" s="113" t="s">
        <v>131</v>
      </c>
      <c r="F163" s="114">
        <v>3.2312499999999997</v>
      </c>
      <c r="G163" s="115">
        <v>8</v>
      </c>
      <c r="H163" s="116">
        <v>3.28125</v>
      </c>
      <c r="I163" s="115">
        <v>8</v>
      </c>
      <c r="J163" s="116">
        <v>3.2750000000000004</v>
      </c>
      <c r="K163" s="115">
        <v>8</v>
      </c>
      <c r="L163" s="116">
        <v>3.479166666666667</v>
      </c>
      <c r="M163" s="115">
        <v>8</v>
      </c>
      <c r="N163" s="116">
        <v>3.2031249999999996</v>
      </c>
      <c r="O163" s="115">
        <v>8</v>
      </c>
      <c r="P163" s="116">
        <v>1.35</v>
      </c>
      <c r="Q163" s="115">
        <v>8</v>
      </c>
      <c r="R163" s="116">
        <v>3.25</v>
      </c>
      <c r="S163" s="115">
        <v>8</v>
      </c>
      <c r="T163" s="116">
        <v>1.5520833333333333</v>
      </c>
      <c r="U163" s="115">
        <v>8</v>
      </c>
      <c r="V163" s="116">
        <v>3.25</v>
      </c>
      <c r="W163" s="115">
        <v>8</v>
      </c>
      <c r="X163" s="116">
        <v>1.964285714285714</v>
      </c>
      <c r="Y163" s="115">
        <v>8</v>
      </c>
      <c r="Z163" s="116">
        <v>1.75</v>
      </c>
      <c r="AA163" s="115">
        <v>8</v>
      </c>
      <c r="AB163" s="116">
        <v>2.03125</v>
      </c>
      <c r="AC163" s="115">
        <v>8</v>
      </c>
      <c r="AD163" s="116">
        <v>3.5</v>
      </c>
      <c r="AE163" s="117">
        <v>8</v>
      </c>
      <c r="AF163" s="104"/>
    </row>
    <row r="164" spans="1:32" ht="22.8" x14ac:dyDescent="0.3">
      <c r="A164" t="str">
        <f t="shared" si="2"/>
        <v>34</v>
      </c>
      <c r="B164" s="126">
        <v>4</v>
      </c>
      <c r="C164" s="256"/>
      <c r="D164">
        <v>3</v>
      </c>
      <c r="E164" s="113" t="s">
        <v>132</v>
      </c>
      <c r="F164" s="114">
        <v>3.3454545454545452</v>
      </c>
      <c r="G164" s="115">
        <v>22</v>
      </c>
      <c r="H164" s="116">
        <v>3.3977272727272725</v>
      </c>
      <c r="I164" s="115">
        <v>22</v>
      </c>
      <c r="J164" s="116">
        <v>3.3636363636363638</v>
      </c>
      <c r="K164" s="115">
        <v>22</v>
      </c>
      <c r="L164" s="116">
        <v>3.6363636363636362</v>
      </c>
      <c r="M164" s="115">
        <v>22</v>
      </c>
      <c r="N164" s="116">
        <v>3.4147727272727271</v>
      </c>
      <c r="O164" s="115">
        <v>22</v>
      </c>
      <c r="P164" s="116">
        <v>1.3090909090909091</v>
      </c>
      <c r="Q164" s="115">
        <v>22</v>
      </c>
      <c r="R164" s="116">
        <v>3.2363636363636363</v>
      </c>
      <c r="S164" s="115">
        <v>22</v>
      </c>
      <c r="T164" s="116">
        <v>1.3977272727272732</v>
      </c>
      <c r="U164" s="115">
        <v>22</v>
      </c>
      <c r="V164" s="116">
        <v>3.1874999999999996</v>
      </c>
      <c r="W164" s="115">
        <v>22</v>
      </c>
      <c r="X164" s="116">
        <v>1.9025974025974028</v>
      </c>
      <c r="Y164" s="115">
        <v>22</v>
      </c>
      <c r="Z164" s="116">
        <v>1.6590909090909092</v>
      </c>
      <c r="AA164" s="115">
        <v>22</v>
      </c>
      <c r="AB164" s="116">
        <v>2.0454545454545454</v>
      </c>
      <c r="AC164" s="115">
        <v>22</v>
      </c>
      <c r="AD164" s="116">
        <v>3.8636363636363642</v>
      </c>
      <c r="AE164" s="117">
        <v>22</v>
      </c>
      <c r="AF164" s="104"/>
    </row>
    <row r="165" spans="1:32" ht="14.4" customHeight="1" x14ac:dyDescent="0.3">
      <c r="A165" t="str">
        <f t="shared" si="2"/>
        <v>44</v>
      </c>
      <c r="B165" s="126">
        <v>4</v>
      </c>
      <c r="C165" s="256"/>
      <c r="D165">
        <v>4</v>
      </c>
      <c r="E165" s="113" t="s">
        <v>134</v>
      </c>
      <c r="F165" s="114">
        <v>3.3599999999999994</v>
      </c>
      <c r="G165" s="115">
        <v>25</v>
      </c>
      <c r="H165" s="116">
        <v>3.4100000000000006</v>
      </c>
      <c r="I165" s="115">
        <v>25</v>
      </c>
      <c r="J165" s="116">
        <v>3.4319999999999999</v>
      </c>
      <c r="K165" s="115">
        <v>25</v>
      </c>
      <c r="L165" s="116">
        <v>3.6133333333333337</v>
      </c>
      <c r="M165" s="115">
        <v>25</v>
      </c>
      <c r="N165" s="116">
        <v>3.4199999999999995</v>
      </c>
      <c r="O165" s="115">
        <v>25</v>
      </c>
      <c r="P165" s="116">
        <v>1.28</v>
      </c>
      <c r="Q165" s="115">
        <v>25</v>
      </c>
      <c r="R165" s="116">
        <v>3.3039999999999994</v>
      </c>
      <c r="S165" s="115">
        <v>25</v>
      </c>
      <c r="T165" s="116">
        <v>1.4200000000000002</v>
      </c>
      <c r="U165" s="115">
        <v>25</v>
      </c>
      <c r="V165" s="116">
        <v>3.22</v>
      </c>
      <c r="W165" s="115">
        <v>25</v>
      </c>
      <c r="X165" s="116">
        <v>1.8685714285714283</v>
      </c>
      <c r="Y165" s="115">
        <v>25</v>
      </c>
      <c r="Z165" s="116">
        <v>1.6839999999999999</v>
      </c>
      <c r="AA165" s="115">
        <v>25</v>
      </c>
      <c r="AB165" s="116">
        <v>2.0299999999999994</v>
      </c>
      <c r="AC165" s="115">
        <v>25</v>
      </c>
      <c r="AD165" s="116">
        <v>3.96</v>
      </c>
      <c r="AE165" s="117">
        <v>25</v>
      </c>
      <c r="AF165" s="104"/>
    </row>
    <row r="166" spans="1:32" x14ac:dyDescent="0.3">
      <c r="A166" t="str">
        <f t="shared" si="2"/>
        <v>54</v>
      </c>
      <c r="B166" s="126">
        <v>4</v>
      </c>
      <c r="C166" s="256"/>
      <c r="D166">
        <v>5</v>
      </c>
      <c r="E166" s="113" t="s">
        <v>135</v>
      </c>
      <c r="F166" s="114">
        <v>3.09</v>
      </c>
      <c r="G166" s="115">
        <v>5</v>
      </c>
      <c r="H166" s="116">
        <v>3.15</v>
      </c>
      <c r="I166" s="115">
        <v>5</v>
      </c>
      <c r="J166" s="116">
        <v>2.88</v>
      </c>
      <c r="K166" s="115">
        <v>5</v>
      </c>
      <c r="L166" s="116">
        <v>3.5</v>
      </c>
      <c r="M166" s="115">
        <v>5</v>
      </c>
      <c r="N166" s="116">
        <v>3.05</v>
      </c>
      <c r="O166" s="115">
        <v>5</v>
      </c>
      <c r="P166" s="116">
        <v>1.52</v>
      </c>
      <c r="Q166" s="115">
        <v>5</v>
      </c>
      <c r="R166" s="116">
        <v>2.92</v>
      </c>
      <c r="S166" s="115">
        <v>5</v>
      </c>
      <c r="T166" s="116">
        <v>1.5333333333333334</v>
      </c>
      <c r="U166" s="115">
        <v>5</v>
      </c>
      <c r="V166" s="116">
        <v>3.125</v>
      </c>
      <c r="W166" s="115">
        <v>5</v>
      </c>
      <c r="X166" s="116">
        <v>2.1714285714285713</v>
      </c>
      <c r="Y166" s="115">
        <v>5</v>
      </c>
      <c r="Z166" s="116">
        <v>1.68</v>
      </c>
      <c r="AA166" s="115">
        <v>5</v>
      </c>
      <c r="AB166" s="116">
        <v>2.1</v>
      </c>
      <c r="AC166" s="115">
        <v>5</v>
      </c>
      <c r="AD166" s="116">
        <v>2.8</v>
      </c>
      <c r="AE166" s="117">
        <v>5</v>
      </c>
      <c r="AF166" s="104"/>
    </row>
    <row r="167" spans="1:32" x14ac:dyDescent="0.3">
      <c r="A167" t="str">
        <f t="shared" ref="A167:A196" si="3">CONCATENATE(D167,B167)</f>
        <v>15</v>
      </c>
      <c r="B167" s="126">
        <v>5</v>
      </c>
      <c r="C167" s="256" t="s">
        <v>23</v>
      </c>
      <c r="D167">
        <v>1</v>
      </c>
      <c r="E167" s="118" t="s">
        <v>13</v>
      </c>
      <c r="F167" s="114">
        <v>3.0620689655172417</v>
      </c>
      <c r="G167" s="115">
        <v>29</v>
      </c>
      <c r="H167" s="116">
        <v>2.8793103448275859</v>
      </c>
      <c r="I167" s="115">
        <v>29</v>
      </c>
      <c r="J167" s="116">
        <v>3.1172413793103448</v>
      </c>
      <c r="K167" s="115">
        <v>29</v>
      </c>
      <c r="L167" s="116">
        <v>3.2931034482758625</v>
      </c>
      <c r="M167" s="115">
        <v>29</v>
      </c>
      <c r="N167" s="116">
        <v>3.0862068965517242</v>
      </c>
      <c r="O167" s="115">
        <v>29</v>
      </c>
      <c r="P167" s="116">
        <v>1.5931034482758624</v>
      </c>
      <c r="Q167" s="115">
        <v>29</v>
      </c>
      <c r="R167" s="116">
        <v>2.9724137931034478</v>
      </c>
      <c r="S167" s="115">
        <v>29</v>
      </c>
      <c r="T167" s="116">
        <v>1.9310344827586208</v>
      </c>
      <c r="U167" s="115">
        <v>29</v>
      </c>
      <c r="V167" s="116">
        <v>3.3448275862068964</v>
      </c>
      <c r="W167" s="115">
        <v>29</v>
      </c>
      <c r="X167" s="116">
        <v>2.2561576354679809</v>
      </c>
      <c r="Y167" s="115">
        <v>29</v>
      </c>
      <c r="Z167" s="116">
        <v>1.9</v>
      </c>
      <c r="AA167" s="115">
        <v>29</v>
      </c>
      <c r="AB167" s="116">
        <v>2.4913793103448278</v>
      </c>
      <c r="AC167" s="115">
        <v>29</v>
      </c>
      <c r="AD167" s="116">
        <v>3.3103448275862073</v>
      </c>
      <c r="AE167" s="117">
        <v>29</v>
      </c>
      <c r="AF167" s="104"/>
    </row>
    <row r="168" spans="1:32" ht="14.4" customHeight="1" x14ac:dyDescent="0.3">
      <c r="A168" t="str">
        <f t="shared" si="3"/>
        <v>25</v>
      </c>
      <c r="B168" s="126">
        <v>5</v>
      </c>
      <c r="C168" s="256"/>
      <c r="D168">
        <v>2</v>
      </c>
      <c r="E168" s="113" t="s">
        <v>131</v>
      </c>
      <c r="F168" s="114">
        <v>2.8499999999999996</v>
      </c>
      <c r="G168" s="115">
        <v>8</v>
      </c>
      <c r="H168" s="116">
        <v>2.65625</v>
      </c>
      <c r="I168" s="115">
        <v>8</v>
      </c>
      <c r="J168" s="116">
        <v>3.0249999999999999</v>
      </c>
      <c r="K168" s="115">
        <v>8</v>
      </c>
      <c r="L168" s="116">
        <v>3.166666666666667</v>
      </c>
      <c r="M168" s="115">
        <v>8</v>
      </c>
      <c r="N168" s="116">
        <v>2.828125</v>
      </c>
      <c r="O168" s="115">
        <v>8</v>
      </c>
      <c r="P168" s="116">
        <v>1.65</v>
      </c>
      <c r="Q168" s="115">
        <v>8</v>
      </c>
      <c r="R168" s="116">
        <v>2.7</v>
      </c>
      <c r="S168" s="115">
        <v>8</v>
      </c>
      <c r="T168" s="116">
        <v>2.2604166666666665</v>
      </c>
      <c r="U168" s="115">
        <v>8</v>
      </c>
      <c r="V168" s="116">
        <v>3.328125</v>
      </c>
      <c r="W168" s="115">
        <v>8</v>
      </c>
      <c r="X168" s="116">
        <v>2.5892857142857144</v>
      </c>
      <c r="Y168" s="115">
        <v>8</v>
      </c>
      <c r="Z168" s="116">
        <v>2</v>
      </c>
      <c r="AA168" s="115">
        <v>8</v>
      </c>
      <c r="AB168" s="116">
        <v>2.71875</v>
      </c>
      <c r="AC168" s="115">
        <v>8</v>
      </c>
      <c r="AD168" s="116">
        <v>3.125</v>
      </c>
      <c r="AE168" s="117">
        <v>8</v>
      </c>
      <c r="AF168" s="104"/>
    </row>
    <row r="169" spans="1:32" ht="22.8" x14ac:dyDescent="0.3">
      <c r="A169" t="str">
        <f t="shared" si="3"/>
        <v>35</v>
      </c>
      <c r="B169" s="126">
        <v>5</v>
      </c>
      <c r="C169" s="256"/>
      <c r="D169">
        <v>3</v>
      </c>
      <c r="E169" s="113" t="s">
        <v>132</v>
      </c>
      <c r="F169" s="114">
        <v>3.1428571428571428</v>
      </c>
      <c r="G169" s="115">
        <v>21</v>
      </c>
      <c r="H169" s="116">
        <v>2.9642857142857144</v>
      </c>
      <c r="I169" s="115">
        <v>21</v>
      </c>
      <c r="J169" s="116">
        <v>3.1523809523809523</v>
      </c>
      <c r="K169" s="115">
        <v>21</v>
      </c>
      <c r="L169" s="116">
        <v>3.3412698412698414</v>
      </c>
      <c r="M169" s="115">
        <v>21</v>
      </c>
      <c r="N169" s="116">
        <v>3.1845238095238093</v>
      </c>
      <c r="O169" s="115">
        <v>21</v>
      </c>
      <c r="P169" s="116">
        <v>1.5714285714285714</v>
      </c>
      <c r="Q169" s="115">
        <v>21</v>
      </c>
      <c r="R169" s="116">
        <v>3.0761904761904764</v>
      </c>
      <c r="S169" s="115">
        <v>21</v>
      </c>
      <c r="T169" s="116">
        <v>1.8055555555555558</v>
      </c>
      <c r="U169" s="115">
        <v>21</v>
      </c>
      <c r="V169" s="116">
        <v>3.3511904761904754</v>
      </c>
      <c r="W169" s="115">
        <v>21</v>
      </c>
      <c r="X169" s="116">
        <v>2.129251700680272</v>
      </c>
      <c r="Y169" s="115">
        <v>21</v>
      </c>
      <c r="Z169" s="116">
        <v>1.8619047619047617</v>
      </c>
      <c r="AA169" s="115">
        <v>21</v>
      </c>
      <c r="AB169" s="116">
        <v>2.4047619047619051</v>
      </c>
      <c r="AC169" s="115">
        <v>21</v>
      </c>
      <c r="AD169" s="116">
        <v>3.3809523809523814</v>
      </c>
      <c r="AE169" s="117">
        <v>21</v>
      </c>
      <c r="AF169" s="104"/>
    </row>
    <row r="170" spans="1:32" ht="14.4" customHeight="1" x14ac:dyDescent="0.3">
      <c r="A170" t="str">
        <f t="shared" si="3"/>
        <v>45</v>
      </c>
      <c r="B170" s="126">
        <v>5</v>
      </c>
      <c r="C170" s="256"/>
      <c r="D170">
        <v>4</v>
      </c>
      <c r="E170" s="113" t="s">
        <v>134</v>
      </c>
      <c r="F170" s="114">
        <v>2.9818181818181819</v>
      </c>
      <c r="G170" s="115">
        <v>22</v>
      </c>
      <c r="H170" s="116">
        <v>2.8409090909090908</v>
      </c>
      <c r="I170" s="115">
        <v>22</v>
      </c>
      <c r="J170" s="116">
        <v>3.1454545454545455</v>
      </c>
      <c r="K170" s="115">
        <v>22</v>
      </c>
      <c r="L170" s="116">
        <v>3.1969696969696972</v>
      </c>
      <c r="M170" s="115">
        <v>22</v>
      </c>
      <c r="N170" s="116">
        <v>2.9715909090909092</v>
      </c>
      <c r="O170" s="115">
        <v>22</v>
      </c>
      <c r="P170" s="116">
        <v>1.6272727272727274</v>
      </c>
      <c r="Q170" s="115">
        <v>22</v>
      </c>
      <c r="R170" s="116">
        <v>2.8636363636363633</v>
      </c>
      <c r="S170" s="115">
        <v>22</v>
      </c>
      <c r="T170" s="116">
        <v>2.0643939393939394</v>
      </c>
      <c r="U170" s="115">
        <v>22</v>
      </c>
      <c r="V170" s="116">
        <v>3.3352272727272729</v>
      </c>
      <c r="W170" s="115">
        <v>22</v>
      </c>
      <c r="X170" s="116">
        <v>2.4155844155844153</v>
      </c>
      <c r="Y170" s="115">
        <v>22</v>
      </c>
      <c r="Z170" s="116">
        <v>2.045454545454545</v>
      </c>
      <c r="AA170" s="115">
        <v>22</v>
      </c>
      <c r="AB170" s="116">
        <v>2.5340909090909087</v>
      </c>
      <c r="AC170" s="115">
        <v>22</v>
      </c>
      <c r="AD170" s="116">
        <v>3.2272727272727271</v>
      </c>
      <c r="AE170" s="117">
        <v>22</v>
      </c>
      <c r="AF170" s="104"/>
    </row>
    <row r="171" spans="1:32" x14ac:dyDescent="0.3">
      <c r="A171" t="str">
        <f t="shared" si="3"/>
        <v>55</v>
      </c>
      <c r="B171" s="126">
        <v>5</v>
      </c>
      <c r="C171" s="256"/>
      <c r="D171">
        <v>5</v>
      </c>
      <c r="E171" s="113" t="s">
        <v>135</v>
      </c>
      <c r="F171" s="114">
        <v>3.3142857142857145</v>
      </c>
      <c r="G171" s="115">
        <v>7</v>
      </c>
      <c r="H171" s="116">
        <v>3</v>
      </c>
      <c r="I171" s="115">
        <v>7</v>
      </c>
      <c r="J171" s="116">
        <v>3.0285714285714285</v>
      </c>
      <c r="K171" s="115">
        <v>7</v>
      </c>
      <c r="L171" s="116">
        <v>3.5952380952380949</v>
      </c>
      <c r="M171" s="115">
        <v>7</v>
      </c>
      <c r="N171" s="116">
        <v>3.4464285714285716</v>
      </c>
      <c r="O171" s="115">
        <v>7</v>
      </c>
      <c r="P171" s="116">
        <v>1.4857142857142855</v>
      </c>
      <c r="Q171" s="115">
        <v>7</v>
      </c>
      <c r="R171" s="116">
        <v>3.3142857142857141</v>
      </c>
      <c r="S171" s="115">
        <v>7</v>
      </c>
      <c r="T171" s="116">
        <v>1.5119047619047621</v>
      </c>
      <c r="U171" s="115">
        <v>7</v>
      </c>
      <c r="V171" s="116">
        <v>3.375</v>
      </c>
      <c r="W171" s="115">
        <v>7</v>
      </c>
      <c r="X171" s="116">
        <v>1.7551020408163265</v>
      </c>
      <c r="Y171" s="115">
        <v>7</v>
      </c>
      <c r="Z171" s="116">
        <v>1.4428571428571428</v>
      </c>
      <c r="AA171" s="115">
        <v>7</v>
      </c>
      <c r="AB171" s="116">
        <v>2.3571428571428572</v>
      </c>
      <c r="AC171" s="115">
        <v>7</v>
      </c>
      <c r="AD171" s="116">
        <v>3.5714285714285716</v>
      </c>
      <c r="AE171" s="117">
        <v>7</v>
      </c>
      <c r="AF171" s="104"/>
    </row>
    <row r="172" spans="1:32" x14ac:dyDescent="0.3">
      <c r="A172" t="str">
        <f t="shared" si="3"/>
        <v>16</v>
      </c>
      <c r="B172" s="126">
        <v>6</v>
      </c>
      <c r="C172" s="256" t="s">
        <v>24</v>
      </c>
      <c r="D172">
        <v>1</v>
      </c>
      <c r="E172" s="118" t="s">
        <v>13</v>
      </c>
      <c r="F172" s="114">
        <v>3.0882978723404246</v>
      </c>
      <c r="G172" s="115">
        <v>47</v>
      </c>
      <c r="H172" s="116">
        <v>2.6702127659574471</v>
      </c>
      <c r="I172" s="115">
        <v>47</v>
      </c>
      <c r="J172" s="116">
        <v>2.8723404255319154</v>
      </c>
      <c r="K172" s="115">
        <v>47</v>
      </c>
      <c r="L172" s="116">
        <v>3.3120567375886543</v>
      </c>
      <c r="M172" s="115">
        <v>47</v>
      </c>
      <c r="N172" s="116">
        <v>3.1968085106382977</v>
      </c>
      <c r="O172" s="115">
        <v>47</v>
      </c>
      <c r="P172" s="116">
        <v>1.7829787234042553</v>
      </c>
      <c r="Q172" s="115">
        <v>47</v>
      </c>
      <c r="R172" s="116">
        <v>2.9617021276595743</v>
      </c>
      <c r="S172" s="115">
        <v>47</v>
      </c>
      <c r="T172" s="116">
        <v>1.8280141843971629</v>
      </c>
      <c r="U172" s="115">
        <v>47</v>
      </c>
      <c r="V172" s="116">
        <v>3.3058510638297869</v>
      </c>
      <c r="W172" s="115">
        <v>47</v>
      </c>
      <c r="X172" s="116">
        <v>2.0455927051671732</v>
      </c>
      <c r="Y172" s="115">
        <v>47</v>
      </c>
      <c r="Z172" s="116">
        <v>1.6148936170212764</v>
      </c>
      <c r="AA172" s="115">
        <v>47</v>
      </c>
      <c r="AB172" s="116">
        <v>2.4202127659574466</v>
      </c>
      <c r="AC172" s="115">
        <v>47</v>
      </c>
      <c r="AD172" s="116">
        <v>3.0000000000000004</v>
      </c>
      <c r="AE172" s="117">
        <v>47</v>
      </c>
      <c r="AF172" s="104"/>
    </row>
    <row r="173" spans="1:32" ht="14.4" customHeight="1" x14ac:dyDescent="0.3">
      <c r="A173" t="str">
        <f t="shared" si="3"/>
        <v>26</v>
      </c>
      <c r="B173" s="126">
        <v>6</v>
      </c>
      <c r="C173" s="256"/>
      <c r="D173">
        <v>2</v>
      </c>
      <c r="E173" s="113" t="s">
        <v>131</v>
      </c>
      <c r="F173" s="114">
        <v>2.9815789473684204</v>
      </c>
      <c r="G173" s="115">
        <v>19</v>
      </c>
      <c r="H173" s="116">
        <v>2.6052631578947367</v>
      </c>
      <c r="I173" s="115">
        <v>19</v>
      </c>
      <c r="J173" s="116">
        <v>2.8421052631578947</v>
      </c>
      <c r="K173" s="115">
        <v>19</v>
      </c>
      <c r="L173" s="116">
        <v>3.192982456140351</v>
      </c>
      <c r="M173" s="115">
        <v>19</v>
      </c>
      <c r="N173" s="116">
        <v>3.0657894736842106</v>
      </c>
      <c r="O173" s="115">
        <v>19</v>
      </c>
      <c r="P173" s="116">
        <v>1.9157894736842105</v>
      </c>
      <c r="Q173" s="115">
        <v>19</v>
      </c>
      <c r="R173" s="116">
        <v>2.7789473684210528</v>
      </c>
      <c r="S173" s="115">
        <v>19</v>
      </c>
      <c r="T173" s="116">
        <v>2.0219298245614037</v>
      </c>
      <c r="U173" s="115">
        <v>19</v>
      </c>
      <c r="V173" s="116">
        <v>3.2171052631578942</v>
      </c>
      <c r="W173" s="115">
        <v>19</v>
      </c>
      <c r="X173" s="116">
        <v>2.210526315789473</v>
      </c>
      <c r="Y173" s="115">
        <v>19</v>
      </c>
      <c r="Z173" s="116">
        <v>1.6578947368421053</v>
      </c>
      <c r="AA173" s="115">
        <v>19</v>
      </c>
      <c r="AB173" s="116">
        <v>2.6184210526315792</v>
      </c>
      <c r="AC173" s="115">
        <v>19</v>
      </c>
      <c r="AD173" s="116">
        <v>2.7894736842105252</v>
      </c>
      <c r="AE173" s="117">
        <v>19</v>
      </c>
      <c r="AF173" s="104"/>
    </row>
    <row r="174" spans="1:32" ht="22.8" x14ac:dyDescent="0.3">
      <c r="A174" t="str">
        <f t="shared" si="3"/>
        <v>36</v>
      </c>
      <c r="B174" s="126">
        <v>6</v>
      </c>
      <c r="C174" s="256"/>
      <c r="D174">
        <v>3</v>
      </c>
      <c r="E174" s="113" t="s">
        <v>132</v>
      </c>
      <c r="F174" s="114">
        <v>3.1607142857142856</v>
      </c>
      <c r="G174" s="115">
        <v>28</v>
      </c>
      <c r="H174" s="116">
        <v>2.714285714285714</v>
      </c>
      <c r="I174" s="115">
        <v>28</v>
      </c>
      <c r="J174" s="116">
        <v>2.8928571428571423</v>
      </c>
      <c r="K174" s="115">
        <v>28</v>
      </c>
      <c r="L174" s="116">
        <v>3.3928571428571428</v>
      </c>
      <c r="M174" s="115">
        <v>28</v>
      </c>
      <c r="N174" s="116">
        <v>3.2857142857142856</v>
      </c>
      <c r="O174" s="115">
        <v>28</v>
      </c>
      <c r="P174" s="116">
        <v>1.6928571428571428</v>
      </c>
      <c r="Q174" s="115">
        <v>28</v>
      </c>
      <c r="R174" s="116">
        <v>3.0857142857142854</v>
      </c>
      <c r="S174" s="115">
        <v>28</v>
      </c>
      <c r="T174" s="116">
        <v>1.6964285714285714</v>
      </c>
      <c r="U174" s="115">
        <v>28</v>
      </c>
      <c r="V174" s="116">
        <v>3.3660714285714288</v>
      </c>
      <c r="W174" s="115">
        <v>28</v>
      </c>
      <c r="X174" s="116">
        <v>1.9336734693877555</v>
      </c>
      <c r="Y174" s="115">
        <v>28</v>
      </c>
      <c r="Z174" s="116">
        <v>1.5857142857142856</v>
      </c>
      <c r="AA174" s="115">
        <v>28</v>
      </c>
      <c r="AB174" s="116">
        <v>2.2857142857142856</v>
      </c>
      <c r="AC174" s="115">
        <v>28</v>
      </c>
      <c r="AD174" s="116">
        <v>3.1428571428571432</v>
      </c>
      <c r="AE174" s="117">
        <v>28</v>
      </c>
      <c r="AF174" s="104"/>
    </row>
    <row r="175" spans="1:32" ht="14.4" customHeight="1" x14ac:dyDescent="0.3">
      <c r="A175" t="str">
        <f t="shared" si="3"/>
        <v>46</v>
      </c>
      <c r="B175" s="126">
        <v>6</v>
      </c>
      <c r="C175" s="256"/>
      <c r="D175">
        <v>4</v>
      </c>
      <c r="E175" s="113" t="s">
        <v>134</v>
      </c>
      <c r="F175" s="114">
        <v>3.0777777777777779</v>
      </c>
      <c r="G175" s="115">
        <v>36</v>
      </c>
      <c r="H175" s="116">
        <v>2.6388888888888888</v>
      </c>
      <c r="I175" s="115">
        <v>36</v>
      </c>
      <c r="J175" s="116">
        <v>2.9333333333333331</v>
      </c>
      <c r="K175" s="115">
        <v>36</v>
      </c>
      <c r="L175" s="116">
        <v>3.2962962962962963</v>
      </c>
      <c r="M175" s="115">
        <v>36</v>
      </c>
      <c r="N175" s="116">
        <v>3.1736111111111107</v>
      </c>
      <c r="O175" s="115">
        <v>36</v>
      </c>
      <c r="P175" s="116">
        <v>1.8055555555555558</v>
      </c>
      <c r="Q175" s="115">
        <v>36</v>
      </c>
      <c r="R175" s="116">
        <v>2.9388888888888891</v>
      </c>
      <c r="S175" s="115">
        <v>36</v>
      </c>
      <c r="T175" s="116">
        <v>1.8333333333333335</v>
      </c>
      <c r="U175" s="115">
        <v>36</v>
      </c>
      <c r="V175" s="116">
        <v>3.2986111111111107</v>
      </c>
      <c r="W175" s="115">
        <v>36</v>
      </c>
      <c r="X175" s="116">
        <v>2.0317460317460312</v>
      </c>
      <c r="Y175" s="115">
        <v>36</v>
      </c>
      <c r="Z175" s="116">
        <v>1.65</v>
      </c>
      <c r="AA175" s="115">
        <v>36</v>
      </c>
      <c r="AB175" s="116">
        <v>2.3680555555555558</v>
      </c>
      <c r="AC175" s="115">
        <v>36</v>
      </c>
      <c r="AD175" s="116">
        <v>3</v>
      </c>
      <c r="AE175" s="117">
        <v>36</v>
      </c>
      <c r="AF175" s="104"/>
    </row>
    <row r="176" spans="1:32" x14ac:dyDescent="0.3">
      <c r="A176" t="str">
        <f t="shared" si="3"/>
        <v>56</v>
      </c>
      <c r="B176" s="126">
        <v>6</v>
      </c>
      <c r="C176" s="256"/>
      <c r="D176">
        <v>5</v>
      </c>
      <c r="E176" s="113" t="s">
        <v>135</v>
      </c>
      <c r="F176" s="114">
        <v>3.122727272727273</v>
      </c>
      <c r="G176" s="115">
        <v>11</v>
      </c>
      <c r="H176" s="116">
        <v>2.7727272727272725</v>
      </c>
      <c r="I176" s="115">
        <v>11</v>
      </c>
      <c r="J176" s="116">
        <v>2.6727272727272724</v>
      </c>
      <c r="K176" s="115">
        <v>11</v>
      </c>
      <c r="L176" s="116">
        <v>3.3636363636363642</v>
      </c>
      <c r="M176" s="115">
        <v>11</v>
      </c>
      <c r="N176" s="116">
        <v>3.2727272727272725</v>
      </c>
      <c r="O176" s="115">
        <v>11</v>
      </c>
      <c r="P176" s="116">
        <v>1.7090909090909088</v>
      </c>
      <c r="Q176" s="115">
        <v>11</v>
      </c>
      <c r="R176" s="116">
        <v>3.0363636363636362</v>
      </c>
      <c r="S176" s="115">
        <v>11</v>
      </c>
      <c r="T176" s="116">
        <v>1.8106060606060606</v>
      </c>
      <c r="U176" s="115">
        <v>11</v>
      </c>
      <c r="V176" s="116">
        <v>3.3295454545454546</v>
      </c>
      <c r="W176" s="115">
        <v>11</v>
      </c>
      <c r="X176" s="116">
        <v>2.0909090909090908</v>
      </c>
      <c r="Y176" s="115">
        <v>11</v>
      </c>
      <c r="Z176" s="116">
        <v>1.5000000000000002</v>
      </c>
      <c r="AA176" s="115">
        <v>11</v>
      </c>
      <c r="AB176" s="116">
        <v>2.5909090909090908</v>
      </c>
      <c r="AC176" s="115">
        <v>11</v>
      </c>
      <c r="AD176" s="116">
        <v>3</v>
      </c>
      <c r="AE176" s="117">
        <v>11</v>
      </c>
      <c r="AF176" s="104"/>
    </row>
    <row r="177" spans="1:32" x14ac:dyDescent="0.3">
      <c r="A177" t="str">
        <f t="shared" si="3"/>
        <v>17</v>
      </c>
      <c r="B177" s="126">
        <v>7</v>
      </c>
      <c r="C177" s="256" t="s">
        <v>25</v>
      </c>
      <c r="D177">
        <v>1</v>
      </c>
      <c r="E177" s="118" t="s">
        <v>13</v>
      </c>
      <c r="F177" s="114">
        <v>3.0166666666666662</v>
      </c>
      <c r="G177" s="115">
        <v>39</v>
      </c>
      <c r="H177" s="116">
        <v>2.8461538461538463</v>
      </c>
      <c r="I177" s="115">
        <v>39</v>
      </c>
      <c r="J177" s="116">
        <v>3.0564102564102567</v>
      </c>
      <c r="K177" s="115">
        <v>39</v>
      </c>
      <c r="L177" s="116">
        <v>3.200854700854701</v>
      </c>
      <c r="M177" s="115">
        <v>39</v>
      </c>
      <c r="N177" s="116">
        <v>3.0480769230769242</v>
      </c>
      <c r="O177" s="115">
        <v>39</v>
      </c>
      <c r="P177" s="116">
        <v>1.584615384615385</v>
      </c>
      <c r="Q177" s="115">
        <v>39</v>
      </c>
      <c r="R177" s="116">
        <v>2.8153846153846152</v>
      </c>
      <c r="S177" s="115">
        <v>39</v>
      </c>
      <c r="T177" s="116">
        <v>1.8525641025641026</v>
      </c>
      <c r="U177" s="115">
        <v>39</v>
      </c>
      <c r="V177" s="116">
        <v>3.294871794871796</v>
      </c>
      <c r="W177" s="115">
        <v>39</v>
      </c>
      <c r="X177" s="116">
        <v>2.0952380952380949</v>
      </c>
      <c r="Y177" s="115">
        <v>39</v>
      </c>
      <c r="Z177" s="116">
        <v>1.9230769230769231</v>
      </c>
      <c r="AA177" s="115">
        <v>39</v>
      </c>
      <c r="AB177" s="116">
        <v>2.4807692307692304</v>
      </c>
      <c r="AC177" s="115">
        <v>39</v>
      </c>
      <c r="AD177" s="116">
        <v>2.7948717948717952</v>
      </c>
      <c r="AE177" s="117">
        <v>39</v>
      </c>
      <c r="AF177" s="104"/>
    </row>
    <row r="178" spans="1:32" ht="14.4" customHeight="1" x14ac:dyDescent="0.3">
      <c r="A178" t="str">
        <f t="shared" si="3"/>
        <v>27</v>
      </c>
      <c r="B178" s="126">
        <v>7</v>
      </c>
      <c r="C178" s="256"/>
      <c r="D178">
        <v>2</v>
      </c>
      <c r="E178" s="113" t="s">
        <v>131</v>
      </c>
      <c r="F178" s="114">
        <v>3.1</v>
      </c>
      <c r="G178" s="115">
        <v>8</v>
      </c>
      <c r="H178" s="116">
        <v>2.8124999999999996</v>
      </c>
      <c r="I178" s="115">
        <v>8</v>
      </c>
      <c r="J178" s="116">
        <v>3.25</v>
      </c>
      <c r="K178" s="115">
        <v>8</v>
      </c>
      <c r="L178" s="116">
        <v>3.125</v>
      </c>
      <c r="M178" s="115">
        <v>8</v>
      </c>
      <c r="N178" s="116">
        <v>3.234375</v>
      </c>
      <c r="O178" s="115">
        <v>8</v>
      </c>
      <c r="P178" s="116">
        <v>1.5250000000000001</v>
      </c>
      <c r="Q178" s="115">
        <v>8</v>
      </c>
      <c r="R178" s="116">
        <v>2.9</v>
      </c>
      <c r="S178" s="115">
        <v>8</v>
      </c>
      <c r="T178" s="116">
        <v>1.7916666666666667</v>
      </c>
      <c r="U178" s="115">
        <v>8</v>
      </c>
      <c r="V178" s="116">
        <v>3.484375</v>
      </c>
      <c r="W178" s="115">
        <v>8</v>
      </c>
      <c r="X178" s="116">
        <v>2.0714285714285712</v>
      </c>
      <c r="Y178" s="115">
        <v>8</v>
      </c>
      <c r="Z178" s="116">
        <v>1.5375000000000001</v>
      </c>
      <c r="AA178" s="115">
        <v>8</v>
      </c>
      <c r="AB178" s="116">
        <v>2.75</v>
      </c>
      <c r="AC178" s="115">
        <v>8</v>
      </c>
      <c r="AD178" s="116">
        <v>2.8749999999999996</v>
      </c>
      <c r="AE178" s="117">
        <v>8</v>
      </c>
      <c r="AF178" s="104"/>
    </row>
    <row r="179" spans="1:32" ht="22.8" x14ac:dyDescent="0.3">
      <c r="A179" t="str">
        <f t="shared" si="3"/>
        <v>37</v>
      </c>
      <c r="B179" s="126">
        <v>7</v>
      </c>
      <c r="C179" s="256"/>
      <c r="D179">
        <v>3</v>
      </c>
      <c r="E179" s="113" t="s">
        <v>132</v>
      </c>
      <c r="F179" s="114">
        <v>2.9951612903225806</v>
      </c>
      <c r="G179" s="115">
        <v>31</v>
      </c>
      <c r="H179" s="116">
        <v>2.854838709677419</v>
      </c>
      <c r="I179" s="115">
        <v>31</v>
      </c>
      <c r="J179" s="116">
        <v>3.0064516129032257</v>
      </c>
      <c r="K179" s="115">
        <v>31</v>
      </c>
      <c r="L179" s="116">
        <v>3.2204301075268811</v>
      </c>
      <c r="M179" s="115">
        <v>31</v>
      </c>
      <c r="N179" s="116">
        <v>3</v>
      </c>
      <c r="O179" s="115">
        <v>31</v>
      </c>
      <c r="P179" s="116">
        <v>1.6</v>
      </c>
      <c r="Q179" s="115">
        <v>31</v>
      </c>
      <c r="R179" s="116">
        <v>2.7935483870967746</v>
      </c>
      <c r="S179" s="115">
        <v>31</v>
      </c>
      <c r="T179" s="116">
        <v>1.8682795698924728</v>
      </c>
      <c r="U179" s="115">
        <v>31</v>
      </c>
      <c r="V179" s="116">
        <v>3.2459677419354844</v>
      </c>
      <c r="W179" s="115">
        <v>31</v>
      </c>
      <c r="X179" s="116">
        <v>2.1013824884792625</v>
      </c>
      <c r="Y179" s="115">
        <v>31</v>
      </c>
      <c r="Z179" s="116">
        <v>2.0225806451612902</v>
      </c>
      <c r="AA179" s="115">
        <v>31</v>
      </c>
      <c r="AB179" s="116">
        <v>2.411290322580645</v>
      </c>
      <c r="AC179" s="115">
        <v>31</v>
      </c>
      <c r="AD179" s="116">
        <v>2.7741935483870961</v>
      </c>
      <c r="AE179" s="117">
        <v>31</v>
      </c>
      <c r="AF179" s="104"/>
    </row>
    <row r="180" spans="1:32" ht="14.4" customHeight="1" x14ac:dyDescent="0.3">
      <c r="A180" t="str">
        <f t="shared" si="3"/>
        <v>47</v>
      </c>
      <c r="B180" s="126">
        <v>7</v>
      </c>
      <c r="C180" s="256"/>
      <c r="D180">
        <v>4</v>
      </c>
      <c r="E180" s="113" t="s">
        <v>134</v>
      </c>
      <c r="F180" s="114">
        <v>3.031944444444445</v>
      </c>
      <c r="G180" s="115">
        <v>36</v>
      </c>
      <c r="H180" s="116">
        <v>2.8541666666666661</v>
      </c>
      <c r="I180" s="115">
        <v>36</v>
      </c>
      <c r="J180" s="116">
        <v>3.083333333333333</v>
      </c>
      <c r="K180" s="115">
        <v>36</v>
      </c>
      <c r="L180" s="116">
        <v>3.2175925925925934</v>
      </c>
      <c r="M180" s="115">
        <v>36</v>
      </c>
      <c r="N180" s="116">
        <v>3.0694444444444446</v>
      </c>
      <c r="O180" s="115">
        <v>36</v>
      </c>
      <c r="P180" s="116">
        <v>1.55</v>
      </c>
      <c r="Q180" s="115">
        <v>36</v>
      </c>
      <c r="R180" s="116">
        <v>2.8277777777777779</v>
      </c>
      <c r="S180" s="115">
        <v>36</v>
      </c>
      <c r="T180" s="116">
        <v>1.8101851851851853</v>
      </c>
      <c r="U180" s="115">
        <v>36</v>
      </c>
      <c r="V180" s="116">
        <v>3.3263888888888888</v>
      </c>
      <c r="W180" s="115">
        <v>36</v>
      </c>
      <c r="X180" s="116">
        <v>2.0555555555555558</v>
      </c>
      <c r="Y180" s="115">
        <v>36</v>
      </c>
      <c r="Z180" s="116">
        <v>1.8861111111111111</v>
      </c>
      <c r="AA180" s="115">
        <v>36</v>
      </c>
      <c r="AB180" s="116">
        <v>2.4652777777777768</v>
      </c>
      <c r="AC180" s="115">
        <v>36</v>
      </c>
      <c r="AD180" s="116">
        <v>2.8055555555555562</v>
      </c>
      <c r="AE180" s="117">
        <v>36</v>
      </c>
      <c r="AF180" s="104"/>
    </row>
    <row r="181" spans="1:32" x14ac:dyDescent="0.3">
      <c r="A181" t="str">
        <f t="shared" si="3"/>
        <v>57</v>
      </c>
      <c r="B181" s="126">
        <v>7</v>
      </c>
      <c r="C181" s="256"/>
      <c r="D181">
        <v>5</v>
      </c>
      <c r="E181" s="113" t="s">
        <v>135</v>
      </c>
      <c r="F181" s="114">
        <v>2.833333333333333</v>
      </c>
      <c r="G181" s="115">
        <v>3</v>
      </c>
      <c r="H181" s="116">
        <v>2.75</v>
      </c>
      <c r="I181" s="115">
        <v>3</v>
      </c>
      <c r="J181" s="116">
        <v>2.7333333333333334</v>
      </c>
      <c r="K181" s="115">
        <v>3</v>
      </c>
      <c r="L181" s="116">
        <v>3</v>
      </c>
      <c r="M181" s="115">
        <v>3</v>
      </c>
      <c r="N181" s="116">
        <v>2.7916666666666665</v>
      </c>
      <c r="O181" s="115">
        <v>3</v>
      </c>
      <c r="P181" s="116">
        <v>2</v>
      </c>
      <c r="Q181" s="115">
        <v>3</v>
      </c>
      <c r="R181" s="116">
        <v>2.666666666666667</v>
      </c>
      <c r="S181" s="115">
        <v>3</v>
      </c>
      <c r="T181" s="116">
        <v>2.3611111111111112</v>
      </c>
      <c r="U181" s="115">
        <v>3</v>
      </c>
      <c r="V181" s="116">
        <v>2.9166666666666665</v>
      </c>
      <c r="W181" s="115">
        <v>3</v>
      </c>
      <c r="X181" s="116">
        <v>2.5714285714285712</v>
      </c>
      <c r="Y181" s="115">
        <v>3</v>
      </c>
      <c r="Z181" s="116">
        <v>2.3666666666666667</v>
      </c>
      <c r="AA181" s="115">
        <v>3</v>
      </c>
      <c r="AB181" s="116">
        <v>2.6666666666666665</v>
      </c>
      <c r="AC181" s="115">
        <v>3</v>
      </c>
      <c r="AD181" s="116">
        <v>2.6666666666666665</v>
      </c>
      <c r="AE181" s="117">
        <v>3</v>
      </c>
      <c r="AF181" s="104"/>
    </row>
    <row r="182" spans="1:32" x14ac:dyDescent="0.3">
      <c r="A182" t="str">
        <f t="shared" si="3"/>
        <v>18</v>
      </c>
      <c r="B182" s="126">
        <v>8</v>
      </c>
      <c r="C182" s="256" t="s">
        <v>26</v>
      </c>
      <c r="D182">
        <v>1</v>
      </c>
      <c r="E182" s="118" t="s">
        <v>13</v>
      </c>
      <c r="F182" s="114">
        <v>3.3928571428571437</v>
      </c>
      <c r="G182" s="115">
        <v>49</v>
      </c>
      <c r="H182" s="116">
        <v>3.3520408163265314</v>
      </c>
      <c r="I182" s="115">
        <v>49</v>
      </c>
      <c r="J182" s="116">
        <v>3.2163265306122453</v>
      </c>
      <c r="K182" s="115">
        <v>49</v>
      </c>
      <c r="L182" s="116">
        <v>3.6564625850340149</v>
      </c>
      <c r="M182" s="115">
        <v>49</v>
      </c>
      <c r="N182" s="116">
        <v>3.5025510204081631</v>
      </c>
      <c r="O182" s="115">
        <v>49</v>
      </c>
      <c r="P182" s="116">
        <v>1.3346938775510204</v>
      </c>
      <c r="Q182" s="115">
        <v>49</v>
      </c>
      <c r="R182" s="116">
        <v>3.2938775510204086</v>
      </c>
      <c r="S182" s="115">
        <v>49</v>
      </c>
      <c r="T182" s="116">
        <v>1.4285714285714288</v>
      </c>
      <c r="U182" s="115">
        <v>49</v>
      </c>
      <c r="V182" s="116">
        <v>3.4668367346938775</v>
      </c>
      <c r="W182" s="115">
        <v>49</v>
      </c>
      <c r="X182" s="116">
        <v>1.9387755102040818</v>
      </c>
      <c r="Y182" s="115">
        <v>49</v>
      </c>
      <c r="Z182" s="116">
        <v>1.5734693877551018</v>
      </c>
      <c r="AA182" s="115">
        <v>49</v>
      </c>
      <c r="AB182" s="116">
        <v>2.0357142857142856</v>
      </c>
      <c r="AC182" s="115">
        <v>49</v>
      </c>
      <c r="AD182" s="116">
        <v>3.3673469387755102</v>
      </c>
      <c r="AE182" s="117">
        <v>49</v>
      </c>
      <c r="AF182" s="104"/>
    </row>
    <row r="183" spans="1:32" ht="14.4" customHeight="1" x14ac:dyDescent="0.3">
      <c r="A183" t="str">
        <f t="shared" si="3"/>
        <v>28</v>
      </c>
      <c r="B183" s="126">
        <v>8</v>
      </c>
      <c r="C183" s="256"/>
      <c r="D183">
        <v>2</v>
      </c>
      <c r="E183" s="113" t="s">
        <v>131</v>
      </c>
      <c r="F183" s="114">
        <v>3.4071428571428575</v>
      </c>
      <c r="G183" s="115">
        <v>14</v>
      </c>
      <c r="H183" s="116">
        <v>3.3928571428571428</v>
      </c>
      <c r="I183" s="115">
        <v>14</v>
      </c>
      <c r="J183" s="116">
        <v>3.2285714285714282</v>
      </c>
      <c r="K183" s="115">
        <v>14</v>
      </c>
      <c r="L183" s="116">
        <v>3.6309523809523809</v>
      </c>
      <c r="M183" s="115">
        <v>14</v>
      </c>
      <c r="N183" s="116">
        <v>3.5267857142857144</v>
      </c>
      <c r="O183" s="115">
        <v>14</v>
      </c>
      <c r="P183" s="116">
        <v>1.3428571428571427</v>
      </c>
      <c r="Q183" s="115">
        <v>14</v>
      </c>
      <c r="R183" s="116">
        <v>3.3</v>
      </c>
      <c r="S183" s="115">
        <v>14</v>
      </c>
      <c r="T183" s="116">
        <v>1.5535714285714286</v>
      </c>
      <c r="U183" s="115">
        <v>14</v>
      </c>
      <c r="V183" s="116">
        <v>3.5267857142857144</v>
      </c>
      <c r="W183" s="115">
        <v>14</v>
      </c>
      <c r="X183" s="116">
        <v>2.081632653061225</v>
      </c>
      <c r="Y183" s="115">
        <v>14</v>
      </c>
      <c r="Z183" s="116">
        <v>1.45</v>
      </c>
      <c r="AA183" s="115">
        <v>14</v>
      </c>
      <c r="AB183" s="116">
        <v>1.982142857142857</v>
      </c>
      <c r="AC183" s="115">
        <v>14</v>
      </c>
      <c r="AD183" s="116">
        <v>3.3571428571428572</v>
      </c>
      <c r="AE183" s="117">
        <v>14</v>
      </c>
      <c r="AF183" s="104"/>
    </row>
    <row r="184" spans="1:32" ht="22.8" x14ac:dyDescent="0.3">
      <c r="A184" t="str">
        <f t="shared" si="3"/>
        <v>38</v>
      </c>
      <c r="B184" s="126">
        <v>8</v>
      </c>
      <c r="C184" s="256"/>
      <c r="D184">
        <v>3</v>
      </c>
      <c r="E184" s="113" t="s">
        <v>132</v>
      </c>
      <c r="F184" s="114">
        <v>3.387142857142857</v>
      </c>
      <c r="G184" s="115">
        <v>35</v>
      </c>
      <c r="H184" s="116">
        <v>3.3357142857142854</v>
      </c>
      <c r="I184" s="115">
        <v>35</v>
      </c>
      <c r="J184" s="116">
        <v>3.2114285714285713</v>
      </c>
      <c r="K184" s="115">
        <v>35</v>
      </c>
      <c r="L184" s="116">
        <v>3.6666666666666665</v>
      </c>
      <c r="M184" s="115">
        <v>35</v>
      </c>
      <c r="N184" s="116">
        <v>3.4928571428571429</v>
      </c>
      <c r="O184" s="115">
        <v>35</v>
      </c>
      <c r="P184" s="116">
        <v>1.3314285714285718</v>
      </c>
      <c r="Q184" s="115">
        <v>35</v>
      </c>
      <c r="R184" s="116">
        <v>3.2914285714285709</v>
      </c>
      <c r="S184" s="115">
        <v>35</v>
      </c>
      <c r="T184" s="116">
        <v>1.3785714285714286</v>
      </c>
      <c r="U184" s="115">
        <v>35</v>
      </c>
      <c r="V184" s="116">
        <v>3.4428571428571422</v>
      </c>
      <c r="W184" s="115">
        <v>35</v>
      </c>
      <c r="X184" s="116">
        <v>1.8816326530612244</v>
      </c>
      <c r="Y184" s="115">
        <v>35</v>
      </c>
      <c r="Z184" s="116">
        <v>1.6228571428571426</v>
      </c>
      <c r="AA184" s="115">
        <v>35</v>
      </c>
      <c r="AB184" s="116">
        <v>2.0571428571428574</v>
      </c>
      <c r="AC184" s="115">
        <v>35</v>
      </c>
      <c r="AD184" s="116">
        <v>3.371428571428571</v>
      </c>
      <c r="AE184" s="117">
        <v>35</v>
      </c>
      <c r="AF184" s="104"/>
    </row>
    <row r="185" spans="1:32" ht="14.4" customHeight="1" x14ac:dyDescent="0.3">
      <c r="A185" t="str">
        <f t="shared" si="3"/>
        <v>48</v>
      </c>
      <c r="B185" s="126">
        <v>8</v>
      </c>
      <c r="C185" s="256"/>
      <c r="D185">
        <v>4</v>
      </c>
      <c r="E185" s="113" t="s">
        <v>134</v>
      </c>
      <c r="F185" s="114">
        <v>3.3986842105263153</v>
      </c>
      <c r="G185" s="115">
        <v>38</v>
      </c>
      <c r="H185" s="116">
        <v>3.375</v>
      </c>
      <c r="I185" s="115">
        <v>38</v>
      </c>
      <c r="J185" s="116">
        <v>3.2421052631578955</v>
      </c>
      <c r="K185" s="115">
        <v>38</v>
      </c>
      <c r="L185" s="116">
        <v>3.6140350877192979</v>
      </c>
      <c r="M185" s="115">
        <v>38</v>
      </c>
      <c r="N185" s="116">
        <v>3.5032894736842111</v>
      </c>
      <c r="O185" s="115">
        <v>38</v>
      </c>
      <c r="P185" s="116">
        <v>1.310526315789474</v>
      </c>
      <c r="Q185" s="115">
        <v>38</v>
      </c>
      <c r="R185" s="116">
        <v>3.3473684210526309</v>
      </c>
      <c r="S185" s="115">
        <v>38</v>
      </c>
      <c r="T185" s="116">
        <v>1.4407894736842108</v>
      </c>
      <c r="U185" s="115">
        <v>38</v>
      </c>
      <c r="V185" s="116">
        <v>3.4934210526315792</v>
      </c>
      <c r="W185" s="115">
        <v>38</v>
      </c>
      <c r="X185" s="116">
        <v>1.9210526315789473</v>
      </c>
      <c r="Y185" s="115">
        <v>38</v>
      </c>
      <c r="Z185" s="116">
        <v>1.6210526315789475</v>
      </c>
      <c r="AA185" s="115">
        <v>38</v>
      </c>
      <c r="AB185" s="116">
        <v>2.0065789473684212</v>
      </c>
      <c r="AC185" s="115">
        <v>38</v>
      </c>
      <c r="AD185" s="116">
        <v>3.3684210526315788</v>
      </c>
      <c r="AE185" s="117">
        <v>38</v>
      </c>
      <c r="AF185" s="104"/>
    </row>
    <row r="186" spans="1:32" x14ac:dyDescent="0.3">
      <c r="A186" t="str">
        <f t="shared" si="3"/>
        <v>58</v>
      </c>
      <c r="B186" s="126">
        <v>8</v>
      </c>
      <c r="C186" s="256"/>
      <c r="D186">
        <v>5</v>
      </c>
      <c r="E186" s="113" t="s">
        <v>135</v>
      </c>
      <c r="F186" s="114">
        <v>3.372727272727273</v>
      </c>
      <c r="G186" s="115">
        <v>11</v>
      </c>
      <c r="H186" s="116">
        <v>3.2727272727272725</v>
      </c>
      <c r="I186" s="115">
        <v>11</v>
      </c>
      <c r="J186" s="116">
        <v>3.1272727272727274</v>
      </c>
      <c r="K186" s="115">
        <v>11</v>
      </c>
      <c r="L186" s="116">
        <v>3.8030303030303032</v>
      </c>
      <c r="M186" s="115">
        <v>11</v>
      </c>
      <c r="N186" s="116">
        <v>3.5000000000000004</v>
      </c>
      <c r="O186" s="115">
        <v>11</v>
      </c>
      <c r="P186" s="116">
        <v>1.4181818181818182</v>
      </c>
      <c r="Q186" s="115">
        <v>11</v>
      </c>
      <c r="R186" s="116">
        <v>3.1090909090909093</v>
      </c>
      <c r="S186" s="115">
        <v>11</v>
      </c>
      <c r="T186" s="116">
        <v>1.3863636363636365</v>
      </c>
      <c r="U186" s="115">
        <v>11</v>
      </c>
      <c r="V186" s="116">
        <v>3.3749999999999996</v>
      </c>
      <c r="W186" s="115">
        <v>11</v>
      </c>
      <c r="X186" s="116">
        <v>2</v>
      </c>
      <c r="Y186" s="115">
        <v>11</v>
      </c>
      <c r="Z186" s="116">
        <v>1.4090909090909089</v>
      </c>
      <c r="AA186" s="115">
        <v>11</v>
      </c>
      <c r="AB186" s="116">
        <v>2.1363636363636362</v>
      </c>
      <c r="AC186" s="115">
        <v>11</v>
      </c>
      <c r="AD186" s="116">
        <v>3.3636363636363642</v>
      </c>
      <c r="AE186" s="117">
        <v>11</v>
      </c>
      <c r="AF186" s="104"/>
    </row>
    <row r="187" spans="1:32" x14ac:dyDescent="0.3">
      <c r="A187" t="str">
        <f t="shared" si="3"/>
        <v>19</v>
      </c>
      <c r="B187" s="126">
        <v>9</v>
      </c>
      <c r="C187" s="256" t="s">
        <v>27</v>
      </c>
      <c r="D187">
        <v>1</v>
      </c>
      <c r="E187" s="118" t="s">
        <v>13</v>
      </c>
      <c r="F187" s="114">
        <v>3.2333333333333352</v>
      </c>
      <c r="G187" s="115">
        <v>66</v>
      </c>
      <c r="H187" s="116">
        <v>2.9280303030303032</v>
      </c>
      <c r="I187" s="115">
        <v>66</v>
      </c>
      <c r="J187" s="116">
        <v>3.0515151515151522</v>
      </c>
      <c r="K187" s="115">
        <v>66</v>
      </c>
      <c r="L187" s="116">
        <v>3.4797979797979792</v>
      </c>
      <c r="M187" s="115">
        <v>66</v>
      </c>
      <c r="N187" s="116">
        <v>3.3257575757575761</v>
      </c>
      <c r="O187" s="115">
        <v>66</v>
      </c>
      <c r="P187" s="116">
        <v>1.6060606060606062</v>
      </c>
      <c r="Q187" s="115">
        <v>66</v>
      </c>
      <c r="R187" s="116">
        <v>3.018181818181819</v>
      </c>
      <c r="S187" s="115">
        <v>66</v>
      </c>
      <c r="T187" s="116">
        <v>1.6212121212121213</v>
      </c>
      <c r="U187" s="115">
        <v>66</v>
      </c>
      <c r="V187" s="116">
        <v>3.3181818181818179</v>
      </c>
      <c r="W187" s="115">
        <v>66</v>
      </c>
      <c r="X187" s="116">
        <v>2.1709956709956706</v>
      </c>
      <c r="Y187" s="115">
        <v>66</v>
      </c>
      <c r="Z187" s="116">
        <v>1.5924242424242427</v>
      </c>
      <c r="AA187" s="115">
        <v>66</v>
      </c>
      <c r="AB187" s="116">
        <v>2.4318181818181821</v>
      </c>
      <c r="AC187" s="115">
        <v>66</v>
      </c>
      <c r="AD187" s="116">
        <v>3.1969696969696968</v>
      </c>
      <c r="AE187" s="117">
        <v>66</v>
      </c>
      <c r="AF187" s="104"/>
    </row>
    <row r="188" spans="1:32" ht="14.4" customHeight="1" x14ac:dyDescent="0.3">
      <c r="A188" t="str">
        <f t="shared" si="3"/>
        <v>29</v>
      </c>
      <c r="B188" s="126">
        <v>9</v>
      </c>
      <c r="C188" s="256"/>
      <c r="D188">
        <v>2</v>
      </c>
      <c r="E188" s="113" t="s">
        <v>131</v>
      </c>
      <c r="F188" s="114">
        <v>3.1749999999999998</v>
      </c>
      <c r="G188" s="115">
        <v>22</v>
      </c>
      <c r="H188" s="116">
        <v>2.9886363636363642</v>
      </c>
      <c r="I188" s="115">
        <v>22</v>
      </c>
      <c r="J188" s="116">
        <v>3.0272727272727269</v>
      </c>
      <c r="K188" s="115">
        <v>22</v>
      </c>
      <c r="L188" s="116">
        <v>3.4545454545454537</v>
      </c>
      <c r="M188" s="115">
        <v>22</v>
      </c>
      <c r="N188" s="116">
        <v>3.2443181818181821</v>
      </c>
      <c r="O188" s="115">
        <v>22</v>
      </c>
      <c r="P188" s="116">
        <v>1.5545454545454545</v>
      </c>
      <c r="Q188" s="115">
        <v>22</v>
      </c>
      <c r="R188" s="116">
        <v>2.9818181818181819</v>
      </c>
      <c r="S188" s="115">
        <v>22</v>
      </c>
      <c r="T188" s="116">
        <v>1.7045454545454544</v>
      </c>
      <c r="U188" s="115">
        <v>22</v>
      </c>
      <c r="V188" s="116">
        <v>3.3125</v>
      </c>
      <c r="W188" s="115">
        <v>22</v>
      </c>
      <c r="X188" s="116">
        <v>2.2402597402597397</v>
      </c>
      <c r="Y188" s="115">
        <v>22</v>
      </c>
      <c r="Z188" s="116">
        <v>1.586363636363636</v>
      </c>
      <c r="AA188" s="115">
        <v>22</v>
      </c>
      <c r="AB188" s="116">
        <v>2.5113636363636371</v>
      </c>
      <c r="AC188" s="115">
        <v>22</v>
      </c>
      <c r="AD188" s="116">
        <v>3.1818181818181812</v>
      </c>
      <c r="AE188" s="117">
        <v>22</v>
      </c>
      <c r="AF188" s="104"/>
    </row>
    <row r="189" spans="1:32" ht="22.8" x14ac:dyDescent="0.3">
      <c r="A189" t="str">
        <f t="shared" si="3"/>
        <v>39</v>
      </c>
      <c r="B189" s="126">
        <v>9</v>
      </c>
      <c r="C189" s="256"/>
      <c r="D189">
        <v>3</v>
      </c>
      <c r="E189" s="113" t="s">
        <v>132</v>
      </c>
      <c r="F189" s="114">
        <v>3.253488372093023</v>
      </c>
      <c r="G189" s="115">
        <v>43</v>
      </c>
      <c r="H189" s="116">
        <v>2.8895348837209305</v>
      </c>
      <c r="I189" s="115">
        <v>43</v>
      </c>
      <c r="J189" s="116">
        <v>3.0511627906976742</v>
      </c>
      <c r="K189" s="115">
        <v>43</v>
      </c>
      <c r="L189" s="116">
        <v>3.4844961240310077</v>
      </c>
      <c r="M189" s="115">
        <v>43</v>
      </c>
      <c r="N189" s="116">
        <v>3.3604651162790695</v>
      </c>
      <c r="O189" s="115">
        <v>43</v>
      </c>
      <c r="P189" s="116">
        <v>1.6418604651162791</v>
      </c>
      <c r="Q189" s="115">
        <v>43</v>
      </c>
      <c r="R189" s="116">
        <v>3.023255813953488</v>
      </c>
      <c r="S189" s="115">
        <v>43</v>
      </c>
      <c r="T189" s="116">
        <v>1.5930232558139534</v>
      </c>
      <c r="U189" s="115">
        <v>43</v>
      </c>
      <c r="V189" s="116">
        <v>3.3139534883720927</v>
      </c>
      <c r="W189" s="115">
        <v>43</v>
      </c>
      <c r="X189" s="116">
        <v>2.1495016611295683</v>
      </c>
      <c r="Y189" s="115">
        <v>43</v>
      </c>
      <c r="Z189" s="116">
        <v>1.609302325581395</v>
      </c>
      <c r="AA189" s="115">
        <v>43</v>
      </c>
      <c r="AB189" s="116">
        <v>2.4127906976744193</v>
      </c>
      <c r="AC189" s="115">
        <v>43</v>
      </c>
      <c r="AD189" s="116">
        <v>3.1860465116279069</v>
      </c>
      <c r="AE189" s="117">
        <v>43</v>
      </c>
      <c r="AF189" s="104"/>
    </row>
    <row r="190" spans="1:32" ht="14.4" customHeight="1" x14ac:dyDescent="0.3">
      <c r="A190" t="str">
        <f t="shared" si="3"/>
        <v>49</v>
      </c>
      <c r="B190" s="126">
        <v>9</v>
      </c>
      <c r="C190" s="256"/>
      <c r="D190">
        <v>4</v>
      </c>
      <c r="E190" s="113" t="s">
        <v>134</v>
      </c>
      <c r="F190" s="114">
        <v>3.2589743589743576</v>
      </c>
      <c r="G190" s="115">
        <v>39</v>
      </c>
      <c r="H190" s="116">
        <v>2.9871794871794868</v>
      </c>
      <c r="I190" s="115">
        <v>39</v>
      </c>
      <c r="J190" s="116">
        <v>3.1025641025641022</v>
      </c>
      <c r="K190" s="115">
        <v>39</v>
      </c>
      <c r="L190" s="116">
        <v>3.4914529914529915</v>
      </c>
      <c r="M190" s="115">
        <v>39</v>
      </c>
      <c r="N190" s="116">
        <v>3.339743589743589</v>
      </c>
      <c r="O190" s="115">
        <v>39</v>
      </c>
      <c r="P190" s="116">
        <v>1.6</v>
      </c>
      <c r="Q190" s="115">
        <v>39</v>
      </c>
      <c r="R190" s="116">
        <v>3.0512820512820511</v>
      </c>
      <c r="S190" s="115">
        <v>39</v>
      </c>
      <c r="T190" s="116">
        <v>1.6410256410256412</v>
      </c>
      <c r="U190" s="115">
        <v>39</v>
      </c>
      <c r="V190" s="116">
        <v>3.2788461538461537</v>
      </c>
      <c r="W190" s="115">
        <v>39</v>
      </c>
      <c r="X190" s="116">
        <v>2.2527472527472532</v>
      </c>
      <c r="Y190" s="115">
        <v>39</v>
      </c>
      <c r="Z190" s="116">
        <v>1.6179487179487182</v>
      </c>
      <c r="AA190" s="115">
        <v>39</v>
      </c>
      <c r="AB190" s="116">
        <v>2.4871794871794872</v>
      </c>
      <c r="AC190" s="115">
        <v>39</v>
      </c>
      <c r="AD190" s="116">
        <v>3.2307692307692304</v>
      </c>
      <c r="AE190" s="117">
        <v>39</v>
      </c>
      <c r="AF190" s="104"/>
    </row>
    <row r="191" spans="1:32" x14ac:dyDescent="0.3">
      <c r="A191" t="str">
        <f t="shared" si="3"/>
        <v>59</v>
      </c>
      <c r="B191" s="126">
        <v>9</v>
      </c>
      <c r="C191" s="256"/>
      <c r="D191">
        <v>5</v>
      </c>
      <c r="E191" s="113" t="s">
        <v>135</v>
      </c>
      <c r="F191" s="114">
        <v>3.1788461538461532</v>
      </c>
      <c r="G191" s="115">
        <v>26</v>
      </c>
      <c r="H191" s="116">
        <v>2.8269230769230766</v>
      </c>
      <c r="I191" s="115">
        <v>26</v>
      </c>
      <c r="J191" s="116">
        <v>2.953846153846154</v>
      </c>
      <c r="K191" s="115">
        <v>26</v>
      </c>
      <c r="L191" s="116">
        <v>3.448717948717948</v>
      </c>
      <c r="M191" s="115">
        <v>26</v>
      </c>
      <c r="N191" s="116">
        <v>3.2932692307692304</v>
      </c>
      <c r="O191" s="115">
        <v>26</v>
      </c>
      <c r="P191" s="116">
        <v>1.6307692307692312</v>
      </c>
      <c r="Q191" s="115">
        <v>26</v>
      </c>
      <c r="R191" s="116">
        <v>2.9461538461538463</v>
      </c>
      <c r="S191" s="115">
        <v>26</v>
      </c>
      <c r="T191" s="116">
        <v>1.6153846153846154</v>
      </c>
      <c r="U191" s="115">
        <v>26</v>
      </c>
      <c r="V191" s="116">
        <v>3.3653846153846159</v>
      </c>
      <c r="W191" s="115">
        <v>26</v>
      </c>
      <c r="X191" s="116">
        <v>2.0714285714285716</v>
      </c>
      <c r="Y191" s="115">
        <v>26</v>
      </c>
      <c r="Z191" s="116">
        <v>1.5769230769230769</v>
      </c>
      <c r="AA191" s="115">
        <v>26</v>
      </c>
      <c r="AB191" s="116">
        <v>2.3846153846153846</v>
      </c>
      <c r="AC191" s="115">
        <v>26</v>
      </c>
      <c r="AD191" s="116">
        <v>3.1153846153846154</v>
      </c>
      <c r="AE191" s="117">
        <v>26</v>
      </c>
      <c r="AF191" s="104"/>
    </row>
    <row r="192" spans="1:32" x14ac:dyDescent="0.3">
      <c r="A192" t="str">
        <f t="shared" si="3"/>
        <v>110</v>
      </c>
      <c r="B192" s="126">
        <v>10</v>
      </c>
      <c r="C192" s="256" t="s">
        <v>28</v>
      </c>
      <c r="D192">
        <v>1</v>
      </c>
      <c r="E192" s="118" t="s">
        <v>13</v>
      </c>
      <c r="F192" s="114">
        <v>3.2193181818181817</v>
      </c>
      <c r="G192" s="115">
        <v>44</v>
      </c>
      <c r="H192" s="116">
        <v>2.8749999999999996</v>
      </c>
      <c r="I192" s="115">
        <v>44</v>
      </c>
      <c r="J192" s="116">
        <v>3.0681818181818183</v>
      </c>
      <c r="K192" s="115">
        <v>44</v>
      </c>
      <c r="L192" s="116">
        <v>3.3484848484848486</v>
      </c>
      <c r="M192" s="115">
        <v>44</v>
      </c>
      <c r="N192" s="116">
        <v>3.2102272727272725</v>
      </c>
      <c r="O192" s="115">
        <v>44</v>
      </c>
      <c r="P192" s="116">
        <v>1.6590909090909089</v>
      </c>
      <c r="Q192" s="115">
        <v>44</v>
      </c>
      <c r="R192" s="116">
        <v>3.2772727272727278</v>
      </c>
      <c r="S192" s="115">
        <v>44</v>
      </c>
      <c r="T192" s="116">
        <v>1.8541666666666667</v>
      </c>
      <c r="U192" s="115">
        <v>44</v>
      </c>
      <c r="V192" s="116">
        <v>3.0738636363636358</v>
      </c>
      <c r="W192" s="115">
        <v>44</v>
      </c>
      <c r="X192" s="116">
        <v>2.0324675324675323</v>
      </c>
      <c r="Y192" s="115">
        <v>44</v>
      </c>
      <c r="Z192" s="116">
        <v>1.8295454545454544</v>
      </c>
      <c r="AA192" s="115">
        <v>44</v>
      </c>
      <c r="AB192" s="116">
        <v>2.4545454545454541</v>
      </c>
      <c r="AC192" s="115">
        <v>44</v>
      </c>
      <c r="AD192" s="116">
        <v>3.0454545454545463</v>
      </c>
      <c r="AE192" s="117">
        <v>44</v>
      </c>
      <c r="AF192" s="104"/>
    </row>
    <row r="193" spans="1:32" ht="14.4" customHeight="1" x14ac:dyDescent="0.3">
      <c r="A193" t="str">
        <f t="shared" si="3"/>
        <v>210</v>
      </c>
      <c r="B193" s="126">
        <v>10</v>
      </c>
      <c r="C193" s="256"/>
      <c r="D193">
        <v>2</v>
      </c>
      <c r="E193" s="113" t="s">
        <v>131</v>
      </c>
      <c r="F193" s="114">
        <v>3.1291666666666664</v>
      </c>
      <c r="G193" s="115">
        <v>12</v>
      </c>
      <c r="H193" s="116">
        <v>3.0208333333333335</v>
      </c>
      <c r="I193" s="115">
        <v>12</v>
      </c>
      <c r="J193" s="116">
        <v>3.0500000000000003</v>
      </c>
      <c r="K193" s="115">
        <v>12</v>
      </c>
      <c r="L193" s="116">
        <v>3.1527777777777772</v>
      </c>
      <c r="M193" s="115">
        <v>12</v>
      </c>
      <c r="N193" s="116">
        <v>3.09375</v>
      </c>
      <c r="O193" s="115">
        <v>12</v>
      </c>
      <c r="P193" s="116">
        <v>1.6333333333333333</v>
      </c>
      <c r="Q193" s="115">
        <v>12</v>
      </c>
      <c r="R193" s="116">
        <v>3.2166666666666663</v>
      </c>
      <c r="S193" s="115">
        <v>12</v>
      </c>
      <c r="T193" s="116">
        <v>2.0277777777777777</v>
      </c>
      <c r="U193" s="115">
        <v>12</v>
      </c>
      <c r="V193" s="116">
        <v>3.0104166666666665</v>
      </c>
      <c r="W193" s="115">
        <v>12</v>
      </c>
      <c r="X193" s="116">
        <v>2.1309523809523805</v>
      </c>
      <c r="Y193" s="115">
        <v>12</v>
      </c>
      <c r="Z193" s="116">
        <v>1.75</v>
      </c>
      <c r="AA193" s="115">
        <v>12</v>
      </c>
      <c r="AB193" s="116">
        <v>2.3750000000000004</v>
      </c>
      <c r="AC193" s="115">
        <v>12</v>
      </c>
      <c r="AD193" s="116">
        <v>3.0833333333333335</v>
      </c>
      <c r="AE193" s="117">
        <v>12</v>
      </c>
      <c r="AF193" s="104"/>
    </row>
    <row r="194" spans="1:32" ht="22.8" x14ac:dyDescent="0.3">
      <c r="A194" t="str">
        <f t="shared" si="3"/>
        <v>310</v>
      </c>
      <c r="B194" s="126">
        <v>10</v>
      </c>
      <c r="C194" s="256"/>
      <c r="D194">
        <v>3</v>
      </c>
      <c r="E194" s="113" t="s">
        <v>132</v>
      </c>
      <c r="F194" s="114">
        <v>3.2531250000000007</v>
      </c>
      <c r="G194" s="115">
        <v>32</v>
      </c>
      <c r="H194" s="116">
        <v>2.8203125</v>
      </c>
      <c r="I194" s="115">
        <v>32</v>
      </c>
      <c r="J194" s="116">
        <v>3.0750000000000006</v>
      </c>
      <c r="K194" s="115">
        <v>32</v>
      </c>
      <c r="L194" s="116">
        <v>3.421875</v>
      </c>
      <c r="M194" s="115">
        <v>32</v>
      </c>
      <c r="N194" s="116">
        <v>3.25390625</v>
      </c>
      <c r="O194" s="115">
        <v>32</v>
      </c>
      <c r="P194" s="116">
        <v>1.6687500000000002</v>
      </c>
      <c r="Q194" s="115">
        <v>32</v>
      </c>
      <c r="R194" s="116">
        <v>3.3000000000000007</v>
      </c>
      <c r="S194" s="115">
        <v>32</v>
      </c>
      <c r="T194" s="116">
        <v>1.7890625</v>
      </c>
      <c r="U194" s="115">
        <v>32</v>
      </c>
      <c r="V194" s="116">
        <v>3.0976562500000004</v>
      </c>
      <c r="W194" s="115">
        <v>32</v>
      </c>
      <c r="X194" s="116">
        <v>1.9955357142857142</v>
      </c>
      <c r="Y194" s="115">
        <v>32</v>
      </c>
      <c r="Z194" s="116">
        <v>1.8593749999999998</v>
      </c>
      <c r="AA194" s="115">
        <v>32</v>
      </c>
      <c r="AB194" s="116">
        <v>2.4843749999999996</v>
      </c>
      <c r="AC194" s="115">
        <v>32</v>
      </c>
      <c r="AD194" s="116">
        <v>3.03125</v>
      </c>
      <c r="AE194" s="117">
        <v>32</v>
      </c>
      <c r="AF194" s="104"/>
    </row>
    <row r="195" spans="1:32" ht="14.4" customHeight="1" x14ac:dyDescent="0.3">
      <c r="A195" t="str">
        <f t="shared" si="3"/>
        <v>410</v>
      </c>
      <c r="B195" s="126">
        <v>10</v>
      </c>
      <c r="C195" s="256"/>
      <c r="D195">
        <v>4</v>
      </c>
      <c r="E195" s="113" t="s">
        <v>134</v>
      </c>
      <c r="F195" s="114">
        <v>3.2</v>
      </c>
      <c r="G195" s="115">
        <v>32</v>
      </c>
      <c r="H195" s="116">
        <v>2.8281250000000004</v>
      </c>
      <c r="I195" s="115">
        <v>32</v>
      </c>
      <c r="J195" s="116">
        <v>3.1062500000000011</v>
      </c>
      <c r="K195" s="115">
        <v>32</v>
      </c>
      <c r="L195" s="116">
        <v>3.34375</v>
      </c>
      <c r="M195" s="115">
        <v>32</v>
      </c>
      <c r="N195" s="116">
        <v>3.1796875</v>
      </c>
      <c r="O195" s="115">
        <v>32</v>
      </c>
      <c r="P195" s="116">
        <v>1.6312500000000003</v>
      </c>
      <c r="Q195" s="115">
        <v>32</v>
      </c>
      <c r="R195" s="116">
        <v>3.25</v>
      </c>
      <c r="S195" s="115">
        <v>32</v>
      </c>
      <c r="T195" s="116">
        <v>1.828125</v>
      </c>
      <c r="U195" s="115">
        <v>32</v>
      </c>
      <c r="V195" s="116">
        <v>3.0429687499999991</v>
      </c>
      <c r="W195" s="115">
        <v>32</v>
      </c>
      <c r="X195" s="116">
        <v>2.0133928571428568</v>
      </c>
      <c r="Y195" s="115">
        <v>32</v>
      </c>
      <c r="Z195" s="116">
        <v>1.8718750000000002</v>
      </c>
      <c r="AA195" s="115">
        <v>32</v>
      </c>
      <c r="AB195" s="116">
        <v>2.4375</v>
      </c>
      <c r="AC195" s="115">
        <v>32</v>
      </c>
      <c r="AD195" s="116">
        <v>3.0312500000000004</v>
      </c>
      <c r="AE195" s="117">
        <v>32</v>
      </c>
      <c r="AF195" s="104"/>
    </row>
    <row r="196" spans="1:32" ht="15" thickBot="1" x14ac:dyDescent="0.35">
      <c r="A196" t="str">
        <f t="shared" si="3"/>
        <v>510</v>
      </c>
      <c r="B196" s="126">
        <v>10</v>
      </c>
      <c r="C196" s="257"/>
      <c r="D196">
        <v>5</v>
      </c>
      <c r="E196" s="121" t="s">
        <v>135</v>
      </c>
      <c r="F196" s="122">
        <v>3.270833333333333</v>
      </c>
      <c r="G196" s="123">
        <v>12</v>
      </c>
      <c r="H196" s="124">
        <v>3.0000000000000004</v>
      </c>
      <c r="I196" s="123">
        <v>12</v>
      </c>
      <c r="J196" s="124">
        <v>2.9666666666666672</v>
      </c>
      <c r="K196" s="123">
        <v>12</v>
      </c>
      <c r="L196" s="124">
        <v>3.3611111111111112</v>
      </c>
      <c r="M196" s="123">
        <v>12</v>
      </c>
      <c r="N196" s="124">
        <v>3.291666666666667</v>
      </c>
      <c r="O196" s="123">
        <v>12</v>
      </c>
      <c r="P196" s="124">
        <v>1.7333333333333332</v>
      </c>
      <c r="Q196" s="123">
        <v>12</v>
      </c>
      <c r="R196" s="124">
        <v>3.3499999999999996</v>
      </c>
      <c r="S196" s="123">
        <v>12</v>
      </c>
      <c r="T196" s="124">
        <v>1.9236111111111112</v>
      </c>
      <c r="U196" s="123">
        <v>12</v>
      </c>
      <c r="V196" s="124">
        <v>3.15625</v>
      </c>
      <c r="W196" s="123">
        <v>12</v>
      </c>
      <c r="X196" s="124">
        <v>2.0833333333333335</v>
      </c>
      <c r="Y196" s="123">
        <v>12</v>
      </c>
      <c r="Z196" s="124">
        <v>1.7166666666666668</v>
      </c>
      <c r="AA196" s="123">
        <v>12</v>
      </c>
      <c r="AB196" s="124">
        <v>2.5000000000000004</v>
      </c>
      <c r="AC196" s="123">
        <v>12</v>
      </c>
      <c r="AD196" s="124">
        <v>3.0833333333333335</v>
      </c>
      <c r="AE196" s="125">
        <v>12</v>
      </c>
      <c r="AF196" s="104"/>
    </row>
    <row r="197" spans="1:32" ht="15" thickTop="1" x14ac:dyDescent="0.3"/>
  </sheetData>
  <mergeCells count="69">
    <mergeCell ref="T1:U1"/>
    <mergeCell ref="V1:W1"/>
    <mergeCell ref="X1:Y1"/>
    <mergeCell ref="B1:E2"/>
    <mergeCell ref="F1:G1"/>
    <mergeCell ref="H1:I1"/>
    <mergeCell ref="L1:M1"/>
    <mergeCell ref="J1:K1"/>
    <mergeCell ref="N1:O1"/>
    <mergeCell ref="B11:B12"/>
    <mergeCell ref="B4:B5"/>
    <mergeCell ref="B6:B10"/>
    <mergeCell ref="P1:Q1"/>
    <mergeCell ref="R1:S1"/>
    <mergeCell ref="R97:S97"/>
    <mergeCell ref="T97:U97"/>
    <mergeCell ref="V97:W97"/>
    <mergeCell ref="C99:E99"/>
    <mergeCell ref="B100:B101"/>
    <mergeCell ref="C100:E100"/>
    <mergeCell ref="C101:E101"/>
    <mergeCell ref="B97:E98"/>
    <mergeCell ref="F97:G97"/>
    <mergeCell ref="H97:I97"/>
    <mergeCell ref="J97:K97"/>
    <mergeCell ref="L97:M97"/>
    <mergeCell ref="N97:O97"/>
    <mergeCell ref="C105:C107"/>
    <mergeCell ref="C108:C110"/>
    <mergeCell ref="C111:C113"/>
    <mergeCell ref="C114:C116"/>
    <mergeCell ref="P97:Q97"/>
    <mergeCell ref="C126:C128"/>
    <mergeCell ref="C129:C131"/>
    <mergeCell ref="C132:C134"/>
    <mergeCell ref="C117:C119"/>
    <mergeCell ref="C120:C122"/>
    <mergeCell ref="C123:C125"/>
    <mergeCell ref="B143:B144"/>
    <mergeCell ref="C143:E143"/>
    <mergeCell ref="C144:E144"/>
    <mergeCell ref="L140:M140"/>
    <mergeCell ref="N140:O140"/>
    <mergeCell ref="B140:E141"/>
    <mergeCell ref="F140:G140"/>
    <mergeCell ref="H140:I140"/>
    <mergeCell ref="J140:K140"/>
    <mergeCell ref="X140:Y140"/>
    <mergeCell ref="Z140:AA140"/>
    <mergeCell ref="AB140:AC140"/>
    <mergeCell ref="AD140:AE140"/>
    <mergeCell ref="C142:E142"/>
    <mergeCell ref="P140:Q140"/>
    <mergeCell ref="R140:S140"/>
    <mergeCell ref="T140:U140"/>
    <mergeCell ref="V140:W140"/>
    <mergeCell ref="C192:C196"/>
    <mergeCell ref="C172:C176"/>
    <mergeCell ref="C177:C181"/>
    <mergeCell ref="B145:B146"/>
    <mergeCell ref="C145:E145"/>
    <mergeCell ref="C146:E146"/>
    <mergeCell ref="C147:C151"/>
    <mergeCell ref="C152:C156"/>
    <mergeCell ref="C182:C186"/>
    <mergeCell ref="C187:C191"/>
    <mergeCell ref="C162:C166"/>
    <mergeCell ref="C167:C171"/>
    <mergeCell ref="C157:C1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9DF8A-DBB8-4D74-A7A8-440F5F7FBAD1}">
  <sheetPr>
    <tabColor theme="0" tint="-0.499984740745262"/>
  </sheetPr>
  <dimension ref="A1:AD52"/>
  <sheetViews>
    <sheetView topLeftCell="A36" workbookViewId="0">
      <selection activeCell="A9" sqref="A9:A18"/>
    </sheetView>
  </sheetViews>
  <sheetFormatPr defaultRowHeight="14.4" x14ac:dyDescent="0.3"/>
  <cols>
    <col min="3" max="3" width="44" customWidth="1"/>
    <col min="4" max="19" width="10" customWidth="1"/>
    <col min="20" max="20" width="8.44140625" customWidth="1"/>
    <col min="21" max="24" width="10" customWidth="1"/>
  </cols>
  <sheetData>
    <row r="1" spans="1:24" x14ac:dyDescent="0.3">
      <c r="A1" t="str">
        <f>'ŽÁCI-PŘEHLED P13'!A5</f>
        <v>Celá škola</v>
      </c>
      <c r="B1">
        <f>VLOOKUP(A1,List2!B12:C19,2,0)</f>
        <v>1</v>
      </c>
    </row>
    <row r="3" spans="1:24" ht="28.8" x14ac:dyDescent="0.3">
      <c r="C3" s="43" t="s">
        <v>73</v>
      </c>
      <c r="D3" s="241" t="s">
        <v>30</v>
      </c>
      <c r="E3" s="241"/>
      <c r="F3" s="241" t="s">
        <v>31</v>
      </c>
      <c r="G3" s="241"/>
      <c r="H3" s="241" t="s">
        <v>74</v>
      </c>
      <c r="I3" s="241"/>
      <c r="J3" s="236" t="s">
        <v>32</v>
      </c>
      <c r="K3" s="236"/>
      <c r="L3" s="241" t="s">
        <v>34</v>
      </c>
      <c r="M3" s="241"/>
      <c r="N3" s="241" t="s">
        <v>35</v>
      </c>
      <c r="O3" s="241"/>
      <c r="P3" s="241" t="s">
        <v>36</v>
      </c>
      <c r="Q3" s="241"/>
      <c r="R3" s="236" t="s">
        <v>37</v>
      </c>
      <c r="S3" s="236"/>
      <c r="T3" s="68"/>
      <c r="U3" s="236" t="s">
        <v>54</v>
      </c>
      <c r="V3" s="236"/>
      <c r="W3" s="236" t="s">
        <v>55</v>
      </c>
      <c r="X3" s="236"/>
    </row>
    <row r="4" spans="1:24" ht="43.2" x14ac:dyDescent="0.3">
      <c r="C4" s="35" t="s">
        <v>56</v>
      </c>
      <c r="D4" s="45" t="s">
        <v>38</v>
      </c>
      <c r="E4" s="45" t="s">
        <v>39</v>
      </c>
      <c r="F4" s="45" t="s">
        <v>38</v>
      </c>
      <c r="G4" s="45" t="s">
        <v>39</v>
      </c>
      <c r="H4" s="45" t="s">
        <v>38</v>
      </c>
      <c r="I4" s="45" t="s">
        <v>39</v>
      </c>
      <c r="J4" s="45" t="s">
        <v>38</v>
      </c>
      <c r="K4" s="45" t="s">
        <v>39</v>
      </c>
      <c r="L4" s="45" t="s">
        <v>38</v>
      </c>
      <c r="M4" s="45" t="s">
        <v>39</v>
      </c>
      <c r="N4" s="45" t="s">
        <v>38</v>
      </c>
      <c r="O4" s="45" t="s">
        <v>39</v>
      </c>
      <c r="P4" s="45" t="s">
        <v>38</v>
      </c>
      <c r="Q4" s="45" t="s">
        <v>39</v>
      </c>
      <c r="R4" s="45" t="s">
        <v>38</v>
      </c>
      <c r="S4" s="45" t="s">
        <v>39</v>
      </c>
      <c r="T4" s="69"/>
      <c r="U4" s="45" t="s">
        <v>38</v>
      </c>
      <c r="V4" s="45" t="s">
        <v>39</v>
      </c>
      <c r="W4" s="45" t="s">
        <v>38</v>
      </c>
      <c r="X4" s="45" t="s">
        <v>39</v>
      </c>
    </row>
    <row r="5" spans="1:24" ht="25.8" customHeight="1" x14ac:dyDescent="0.3">
      <c r="C5" s="42" t="s">
        <v>145</v>
      </c>
      <c r="D5" s="132">
        <f>podklad_tabulky_přrhled!F3</f>
        <v>2.7888708513708482</v>
      </c>
      <c r="E5">
        <f>podklad_tabulky_přrhled!G3</f>
        <v>2464</v>
      </c>
      <c r="F5" s="132">
        <f>podklad_tabulky_přrhled!H3</f>
        <v>2.7203951182745816</v>
      </c>
      <c r="G5">
        <f>podklad_tabulky_přrhled!I3</f>
        <v>2464</v>
      </c>
      <c r="H5" s="132">
        <f>podklad_tabulky_přrhled!J3</f>
        <v>2.9620535714285769</v>
      </c>
      <c r="I5">
        <f>podklad_tabulky_přrhled!K3</f>
        <v>2464</v>
      </c>
      <c r="J5" s="132">
        <f>podklad_tabulky_přrhled!L3</f>
        <v>2.4212662337662363</v>
      </c>
      <c r="K5">
        <f>podklad_tabulky_přrhled!M3</f>
        <v>2464</v>
      </c>
      <c r="L5" s="132">
        <f>podklad_tabulky_přrhled!N3</f>
        <v>2.5746753246753267</v>
      </c>
      <c r="M5">
        <f>podklad_tabulky_přrhled!O3</f>
        <v>2464</v>
      </c>
      <c r="N5" s="132">
        <f>podklad_tabulky_přrhled!P3</f>
        <v>2.6908820346320392</v>
      </c>
      <c r="O5">
        <f>podklad_tabulky_přrhled!Q3</f>
        <v>2464</v>
      </c>
      <c r="P5" s="132">
        <f>podklad_tabulky_přrhled!R3</f>
        <v>2.8668831168831157</v>
      </c>
      <c r="Q5">
        <f>podklad_tabulky_přrhled!S3</f>
        <v>2464</v>
      </c>
      <c r="R5" s="132">
        <f>podklad_tabulky_přrhled!T3</f>
        <v>1.9598214285714295</v>
      </c>
      <c r="S5">
        <f>podklad_tabulky_přrhled!U3</f>
        <v>2464</v>
      </c>
      <c r="U5">
        <f>podklad_tabulky_přrhled!V3</f>
        <v>1.9301948051948041</v>
      </c>
      <c r="V5">
        <f>podklad_tabulky_přrhled!W3</f>
        <v>2464</v>
      </c>
      <c r="W5">
        <f>podklad_tabulky_přrhled!X3</f>
        <v>2.6941722537390378</v>
      </c>
      <c r="X5">
        <f>podklad_tabulky_přrhled!Y3</f>
        <v>2464</v>
      </c>
    </row>
    <row r="6" spans="1:24" ht="25.8" customHeight="1" x14ac:dyDescent="0.3">
      <c r="A6">
        <f>B1</f>
        <v>1</v>
      </c>
      <c r="C6" s="130" t="str">
        <f>'ŽÁCI-PŘEHLED P13'!B10</f>
        <v>Celá škola</v>
      </c>
      <c r="D6" s="132">
        <f>VLOOKUP($A6,podklad_tabulky_přrhled!$A$3:$Y$92,podklad_tabulky_přrhled!F$93,0)</f>
        <v>2.7888708513708482</v>
      </c>
      <c r="E6">
        <f>VLOOKUP($A6,podklad_tabulky_přrhled!$A$3:$Y$92,podklad_tabulky_přrhled!G$93,0)</f>
        <v>2464</v>
      </c>
      <c r="F6" s="132">
        <f>VLOOKUP($A6,podklad_tabulky_přrhled!$A$3:$Y$92,podklad_tabulky_přrhled!H$93,0)</f>
        <v>2.7203951182745816</v>
      </c>
      <c r="G6">
        <f>VLOOKUP($A6,podklad_tabulky_přrhled!$A$3:$Y$92,podklad_tabulky_přrhled!I$93,0)</f>
        <v>2464</v>
      </c>
      <c r="H6" s="132">
        <f>VLOOKUP($A6,podklad_tabulky_přrhled!$A$3:$Y$92,podklad_tabulky_přrhled!J$93,0)</f>
        <v>2.9620535714285769</v>
      </c>
      <c r="I6">
        <f>VLOOKUP($A6,podklad_tabulky_přrhled!$A$3:$Y$92,podklad_tabulky_přrhled!K$93,0)</f>
        <v>2464</v>
      </c>
      <c r="J6" s="132">
        <f>VLOOKUP($A6,podklad_tabulky_přrhled!$A$3:$Y$92,podklad_tabulky_přrhled!L$93,0)</f>
        <v>2.4212662337662363</v>
      </c>
      <c r="K6">
        <f>VLOOKUP($A6,podklad_tabulky_přrhled!$A$3:$Y$92,podklad_tabulky_přrhled!M$93,0)</f>
        <v>2464</v>
      </c>
      <c r="L6" s="132">
        <f>VLOOKUP($A6,podklad_tabulky_přrhled!$A$3:$Y$92,podklad_tabulky_přrhled!N$93,0)</f>
        <v>2.5746753246753267</v>
      </c>
      <c r="M6">
        <f>VLOOKUP($A6,podklad_tabulky_přrhled!$A$3:$Y$92,podklad_tabulky_přrhled!O$93,0)</f>
        <v>2464</v>
      </c>
      <c r="N6" s="132">
        <f>VLOOKUP($A6,podklad_tabulky_přrhled!$A$3:$Y$92,podklad_tabulky_přrhled!P$93,0)</f>
        <v>2.6908820346320392</v>
      </c>
      <c r="O6">
        <f>VLOOKUP($A6,podklad_tabulky_přrhled!$A$3:$Y$92,podklad_tabulky_přrhled!Q$93,0)</f>
        <v>2464</v>
      </c>
      <c r="P6" s="132">
        <f>VLOOKUP($A6,podklad_tabulky_přrhled!$A$3:$Y$92,podklad_tabulky_přrhled!R$93,0)</f>
        <v>2.8668831168831157</v>
      </c>
      <c r="Q6">
        <f>VLOOKUP($A6,podklad_tabulky_přrhled!$A$3:$Y$92,podklad_tabulky_přrhled!S$93,0)</f>
        <v>2464</v>
      </c>
      <c r="R6" s="132">
        <f>VLOOKUP($A6,podklad_tabulky_přrhled!$A$3:$Y$92,podklad_tabulky_přrhled!T$93,0)</f>
        <v>1.9598214285714295</v>
      </c>
      <c r="S6">
        <f>VLOOKUP($A6,podklad_tabulky_přrhled!$A$3:$Y$92,podklad_tabulky_přrhled!U$93,0)</f>
        <v>2464</v>
      </c>
      <c r="U6">
        <f>VLOOKUP($A6,podklad_tabulky_přrhled!$A$3:$Y$92,podklad_tabulky_přrhled!V$93,0)</f>
        <v>1.9301948051948041</v>
      </c>
      <c r="V6" s="132">
        <f>VLOOKUP($A6,podklad_tabulky_přrhled!$A$3:$Y$92,podklad_tabulky_přrhled!W$93,0)</f>
        <v>2464</v>
      </c>
      <c r="W6">
        <f>VLOOKUP($A6,podklad_tabulky_přrhled!$A$3:$Y$92,podklad_tabulky_přrhled!X$93,0)</f>
        <v>2.6941722537390378</v>
      </c>
      <c r="X6">
        <f>VLOOKUP($A6,podklad_tabulky_přrhled!$A$3:$Y$92,podklad_tabulky_přrhled!Y$93,0)</f>
        <v>2464</v>
      </c>
    </row>
    <row r="7" spans="1:24" ht="25.8" customHeight="1" x14ac:dyDescent="0.3">
      <c r="A7" t="str">
        <f>CONCATENATE($B$1,B7)</f>
        <v>11</v>
      </c>
      <c r="B7">
        <v>1</v>
      </c>
      <c r="C7" s="35" t="s">
        <v>60</v>
      </c>
      <c r="D7" s="132">
        <f>VLOOKUP($A7,podklad_tabulky_přrhled!$A$3:$Y$92,podklad_tabulky_přrhled!F$93,0)</f>
        <v>2.8147147147147158</v>
      </c>
      <c r="E7">
        <f>VLOOKUP($A7,podklad_tabulky_přrhled!$A$3:$Y$92,podklad_tabulky_přrhled!G$93,0)</f>
        <v>185</v>
      </c>
      <c r="F7" s="132">
        <f>VLOOKUP($A7,podklad_tabulky_přrhled!$A$3:$Y$92,podklad_tabulky_přrhled!H$93,0)</f>
        <v>2.7827220077220085</v>
      </c>
      <c r="G7">
        <f>VLOOKUP($A7,podklad_tabulky_přrhled!$A$3:$Y$92,podklad_tabulky_přrhled!I$93,0)</f>
        <v>185</v>
      </c>
      <c r="H7" s="132">
        <f>VLOOKUP($A7,podklad_tabulky_přrhled!$A$3:$Y$92,podklad_tabulky_přrhled!J$93,0)</f>
        <v>2.9873873873873866</v>
      </c>
      <c r="I7">
        <f>VLOOKUP($A7,podklad_tabulky_přrhled!$A$3:$Y$92,podklad_tabulky_přrhled!K$93,0)</f>
        <v>185</v>
      </c>
      <c r="J7" s="132">
        <f>VLOOKUP($A7,podklad_tabulky_přrhled!$A$3:$Y$92,podklad_tabulky_přrhled!L$93,0)</f>
        <v>2.4819819819819822</v>
      </c>
      <c r="K7">
        <f>VLOOKUP($A7,podklad_tabulky_přrhled!$A$3:$Y$92,podklad_tabulky_přrhled!M$93,0)</f>
        <v>185</v>
      </c>
      <c r="L7" s="132">
        <f>VLOOKUP($A7,podklad_tabulky_přrhled!$A$3:$Y$92,podklad_tabulky_přrhled!N$93,0)</f>
        <v>2.605405405405405</v>
      </c>
      <c r="M7">
        <f>VLOOKUP($A7,podklad_tabulky_přrhled!$A$3:$Y$92,podklad_tabulky_přrhled!O$93,0)</f>
        <v>185</v>
      </c>
      <c r="N7" s="132">
        <f>VLOOKUP($A7,podklad_tabulky_přrhled!$A$3:$Y$92,podklad_tabulky_přrhled!P$93,0)</f>
        <v>2.7261261261261267</v>
      </c>
      <c r="O7">
        <f>VLOOKUP($A7,podklad_tabulky_přrhled!$A$3:$Y$92,podklad_tabulky_přrhled!Q$93,0)</f>
        <v>185</v>
      </c>
      <c r="P7" s="132">
        <f>VLOOKUP($A7,podklad_tabulky_přrhled!$A$3:$Y$92,podklad_tabulky_přrhled!R$93,0)</f>
        <v>2.9091891891891901</v>
      </c>
      <c r="Q7">
        <f>VLOOKUP($A7,podklad_tabulky_přrhled!$A$3:$Y$92,podklad_tabulky_přrhled!S$93,0)</f>
        <v>185</v>
      </c>
      <c r="R7" s="132">
        <f>VLOOKUP($A7,podklad_tabulky_přrhled!$A$3:$Y$92,podklad_tabulky_přrhled!T$93,0)</f>
        <v>2.0527027027027027</v>
      </c>
      <c r="S7">
        <f>VLOOKUP($A7,podklad_tabulky_přrhled!$A$3:$Y$92,podklad_tabulky_přrhled!U$93,0)</f>
        <v>185</v>
      </c>
      <c r="U7">
        <f>VLOOKUP($A7,podklad_tabulky_přrhled!$A$3:$Y$92,podklad_tabulky_přrhled!V$93,0)</f>
        <v>2.0702702702702704</v>
      </c>
      <c r="V7" s="132">
        <f>VLOOKUP($A7,podklad_tabulky_přrhled!$A$3:$Y$92,podklad_tabulky_přrhled!W$93,0)</f>
        <v>185</v>
      </c>
      <c r="W7">
        <f>VLOOKUP($A7,podklad_tabulky_přrhled!$A$3:$Y$92,podklad_tabulky_přrhled!X$93,0)</f>
        <v>2.5294117647058814</v>
      </c>
      <c r="X7">
        <f>VLOOKUP($A7,podklad_tabulky_přrhled!$A$3:$Y$92,podklad_tabulky_přrhled!Y$93,0)</f>
        <v>185</v>
      </c>
    </row>
    <row r="8" spans="1:24" ht="25.8" customHeight="1" x14ac:dyDescent="0.3">
      <c r="A8" t="str">
        <f t="shared" ref="A8:A16" si="0">CONCATENATE($B$1,B8)</f>
        <v>12</v>
      </c>
      <c r="B8">
        <v>2</v>
      </c>
      <c r="C8" s="35" t="s">
        <v>61</v>
      </c>
      <c r="D8" s="132">
        <f>VLOOKUP($A8,podklad_tabulky_přrhled!$A$3:$Y$92,podklad_tabulky_přrhled!F$93,0)</f>
        <v>2.7521929824561386</v>
      </c>
      <c r="E8">
        <f>VLOOKUP($A8,podklad_tabulky_přrhled!$A$3:$Y$92,podklad_tabulky_přrhled!G$93,0)</f>
        <v>380</v>
      </c>
      <c r="F8" s="132">
        <f>VLOOKUP($A8,podklad_tabulky_přrhled!$A$3:$Y$92,podklad_tabulky_přrhled!H$93,0)</f>
        <v>2.6653665413533827</v>
      </c>
      <c r="G8">
        <f>VLOOKUP($A8,podklad_tabulky_přrhled!$A$3:$Y$92,podklad_tabulky_přrhled!I$93,0)</f>
        <v>380</v>
      </c>
      <c r="H8" s="132">
        <f>VLOOKUP($A8,podklad_tabulky_přrhled!$A$3:$Y$92,podklad_tabulky_přrhled!J$93,0)</f>
        <v>2.9346491228070177</v>
      </c>
      <c r="I8">
        <f>VLOOKUP($A8,podklad_tabulky_přrhled!$A$3:$Y$92,podklad_tabulky_přrhled!K$93,0)</f>
        <v>380</v>
      </c>
      <c r="J8" s="132">
        <f>VLOOKUP($A8,podklad_tabulky_přrhled!$A$3:$Y$92,podklad_tabulky_přrhled!L$93,0)</f>
        <v>2.4609649122807005</v>
      </c>
      <c r="K8">
        <f>VLOOKUP($A8,podklad_tabulky_přrhled!$A$3:$Y$92,podklad_tabulky_přrhled!M$93,0)</f>
        <v>380</v>
      </c>
      <c r="L8" s="132">
        <f>VLOOKUP($A8,podklad_tabulky_přrhled!$A$3:$Y$92,podklad_tabulky_přrhled!N$93,0)</f>
        <v>2.5857894736842097</v>
      </c>
      <c r="M8">
        <f>VLOOKUP($A8,podklad_tabulky_přrhled!$A$3:$Y$92,podklad_tabulky_přrhled!O$93,0)</f>
        <v>380</v>
      </c>
      <c r="N8" s="132">
        <f>VLOOKUP($A8,podklad_tabulky_přrhled!$A$3:$Y$92,podklad_tabulky_přrhled!P$93,0)</f>
        <v>2.6521929824561417</v>
      </c>
      <c r="O8">
        <f>VLOOKUP($A8,podklad_tabulky_přrhled!$A$3:$Y$92,podklad_tabulky_přrhled!Q$93,0)</f>
        <v>380</v>
      </c>
      <c r="P8" s="132">
        <f>VLOOKUP($A8,podklad_tabulky_přrhled!$A$3:$Y$92,podklad_tabulky_přrhled!R$93,0)</f>
        <v>2.918421052631579</v>
      </c>
      <c r="Q8">
        <f>VLOOKUP($A8,podklad_tabulky_přrhled!$A$3:$Y$92,podklad_tabulky_přrhled!S$93,0)</f>
        <v>380</v>
      </c>
      <c r="R8" s="132">
        <f>VLOOKUP($A8,podklad_tabulky_přrhled!$A$3:$Y$92,podklad_tabulky_přrhled!T$93,0)</f>
        <v>1.9480263157894742</v>
      </c>
      <c r="S8">
        <f>VLOOKUP($A8,podklad_tabulky_přrhled!$A$3:$Y$92,podklad_tabulky_přrhled!U$93,0)</f>
        <v>380</v>
      </c>
      <c r="U8">
        <f>VLOOKUP($A8,podklad_tabulky_přrhled!$A$3:$Y$92,podklad_tabulky_přrhled!V$93,0)</f>
        <v>1.8236842105263167</v>
      </c>
      <c r="V8" s="132">
        <f>VLOOKUP($A8,podklad_tabulky_přrhled!$A$3:$Y$92,podklad_tabulky_přrhled!W$93,0)</f>
        <v>380</v>
      </c>
      <c r="W8">
        <f>VLOOKUP($A8,podklad_tabulky_přrhled!$A$3:$Y$92,podklad_tabulky_přrhled!X$93,0)</f>
        <v>2.5992779783393498</v>
      </c>
      <c r="X8">
        <f>VLOOKUP($A8,podklad_tabulky_přrhled!$A$3:$Y$92,podklad_tabulky_přrhled!Y$93,0)</f>
        <v>380</v>
      </c>
    </row>
    <row r="9" spans="1:24" ht="25.8" customHeight="1" x14ac:dyDescent="0.3">
      <c r="A9" t="str">
        <f t="shared" si="0"/>
        <v>13</v>
      </c>
      <c r="B9">
        <v>3</v>
      </c>
      <c r="C9" s="35" t="s">
        <v>62</v>
      </c>
      <c r="D9" s="132">
        <f>VLOOKUP($A9,podklad_tabulky_přrhled!$A$3:$Y$92,podklad_tabulky_přrhled!F$93,0)</f>
        <v>2.6860640301318273</v>
      </c>
      <c r="E9">
        <f>VLOOKUP($A9,podklad_tabulky_přrhled!$A$3:$Y$92,podklad_tabulky_přrhled!G$93,0)</f>
        <v>295</v>
      </c>
      <c r="F9" s="132">
        <f>VLOOKUP($A9,podklad_tabulky_přrhled!$A$3:$Y$92,podklad_tabulky_přrhled!H$93,0)</f>
        <v>2.5866828087167071</v>
      </c>
      <c r="G9">
        <f>VLOOKUP($A9,podklad_tabulky_přrhled!$A$3:$Y$92,podklad_tabulky_přrhled!I$93,0)</f>
        <v>295</v>
      </c>
      <c r="H9" s="132">
        <f>VLOOKUP($A9,podklad_tabulky_přrhled!$A$3:$Y$92,podklad_tabulky_přrhled!J$93,0)</f>
        <v>2.8751412429378527</v>
      </c>
      <c r="I9">
        <f>VLOOKUP($A9,podklad_tabulky_přrhled!$A$3:$Y$92,podklad_tabulky_přrhled!K$93,0)</f>
        <v>295</v>
      </c>
      <c r="J9" s="132">
        <f>VLOOKUP($A9,podklad_tabulky_přrhled!$A$3:$Y$92,podklad_tabulky_přrhled!L$93,0)</f>
        <v>2.4796610169491511</v>
      </c>
      <c r="K9">
        <f>VLOOKUP($A9,podklad_tabulky_přrhled!$A$3:$Y$92,podklad_tabulky_přrhled!M$93,0)</f>
        <v>295</v>
      </c>
      <c r="L9" s="132">
        <f>VLOOKUP($A9,podklad_tabulky_přrhled!$A$3:$Y$92,podklad_tabulky_přrhled!N$93,0)</f>
        <v>2.5057627118644059</v>
      </c>
      <c r="M9">
        <f>VLOOKUP($A9,podklad_tabulky_přrhled!$A$3:$Y$92,podklad_tabulky_přrhled!O$93,0)</f>
        <v>295</v>
      </c>
      <c r="N9" s="132">
        <f>VLOOKUP($A9,podklad_tabulky_přrhled!$A$3:$Y$92,podklad_tabulky_přrhled!P$93,0)</f>
        <v>2.6259887005649722</v>
      </c>
      <c r="O9">
        <f>VLOOKUP($A9,podklad_tabulky_přrhled!$A$3:$Y$92,podklad_tabulky_přrhled!Q$93,0)</f>
        <v>295</v>
      </c>
      <c r="P9" s="132">
        <f>VLOOKUP($A9,podklad_tabulky_přrhled!$A$3:$Y$92,podklad_tabulky_přrhled!R$93,0)</f>
        <v>2.825084745762712</v>
      </c>
      <c r="Q9">
        <f>VLOOKUP($A9,podklad_tabulky_přrhled!$A$3:$Y$92,podklad_tabulky_přrhled!S$93,0)</f>
        <v>295</v>
      </c>
      <c r="R9" s="132">
        <f>VLOOKUP($A9,podklad_tabulky_přrhled!$A$3:$Y$92,podklad_tabulky_přrhled!T$93,0)</f>
        <v>1.987288135593221</v>
      </c>
      <c r="S9">
        <f>VLOOKUP($A9,podklad_tabulky_přrhled!$A$3:$Y$92,podklad_tabulky_přrhled!U$93,0)</f>
        <v>295</v>
      </c>
      <c r="U9">
        <f>VLOOKUP($A9,podklad_tabulky_přrhled!$A$3:$Y$92,podklad_tabulky_přrhled!V$93,0)</f>
        <v>1.9152542372881358</v>
      </c>
      <c r="V9" s="132">
        <f>VLOOKUP($A9,podklad_tabulky_přrhled!$A$3:$Y$92,podklad_tabulky_přrhled!W$93,0)</f>
        <v>295</v>
      </c>
      <c r="W9">
        <f>VLOOKUP($A9,podklad_tabulky_přrhled!$A$3:$Y$92,podklad_tabulky_přrhled!X$93,0)</f>
        <v>2.651685393258425</v>
      </c>
      <c r="X9">
        <f>VLOOKUP($A9,podklad_tabulky_přrhled!$A$3:$Y$92,podklad_tabulky_přrhled!Y$93,0)</f>
        <v>295</v>
      </c>
    </row>
    <row r="10" spans="1:24" ht="25.8" customHeight="1" x14ac:dyDescent="0.3">
      <c r="A10" t="str">
        <f t="shared" si="0"/>
        <v>14</v>
      </c>
      <c r="B10">
        <v>4</v>
      </c>
      <c r="C10" s="35" t="s">
        <v>63</v>
      </c>
      <c r="D10" s="132">
        <f>VLOOKUP($A10,podklad_tabulky_přrhled!$A$3:$Y$92,podklad_tabulky_přrhled!F$93,0)</f>
        <v>3.4444444444444433</v>
      </c>
      <c r="E10">
        <f>VLOOKUP($A10,podklad_tabulky_přrhled!$A$3:$Y$92,podklad_tabulky_přrhled!G$93,0)</f>
        <v>48</v>
      </c>
      <c r="F10" s="132">
        <f>VLOOKUP($A10,podklad_tabulky_přrhled!$A$3:$Y$92,podklad_tabulky_přrhled!H$93,0)</f>
        <v>3.2797619047619047</v>
      </c>
      <c r="G10">
        <f>VLOOKUP($A10,podklad_tabulky_přrhled!$A$3:$Y$92,podklad_tabulky_přrhled!I$93,0)</f>
        <v>48</v>
      </c>
      <c r="H10" s="132">
        <f>VLOOKUP($A10,podklad_tabulky_přrhled!$A$3:$Y$92,podklad_tabulky_přrhled!J$93,0)</f>
        <v>3.458333333333333</v>
      </c>
      <c r="I10">
        <f>VLOOKUP($A10,podklad_tabulky_přrhled!$A$3:$Y$92,podklad_tabulky_přrhled!K$93,0)</f>
        <v>48</v>
      </c>
      <c r="J10" s="132">
        <f>VLOOKUP($A10,podklad_tabulky_přrhled!$A$3:$Y$92,podklad_tabulky_přrhled!L$93,0)</f>
        <v>1.9374999999999996</v>
      </c>
      <c r="K10">
        <f>VLOOKUP($A10,podklad_tabulky_přrhled!$A$3:$Y$92,podklad_tabulky_přrhled!M$93,0)</f>
        <v>48</v>
      </c>
      <c r="L10" s="132">
        <f>VLOOKUP($A10,podklad_tabulky_přrhled!$A$3:$Y$92,podklad_tabulky_přrhled!N$93,0)</f>
        <v>2.9958333333333331</v>
      </c>
      <c r="M10">
        <f>VLOOKUP($A10,podklad_tabulky_přrhled!$A$3:$Y$92,podklad_tabulky_přrhled!O$93,0)</f>
        <v>48</v>
      </c>
      <c r="N10" s="132">
        <f>VLOOKUP($A10,podklad_tabulky_přrhled!$A$3:$Y$92,podklad_tabulky_přrhled!P$93,0)</f>
        <v>3.3506944444444438</v>
      </c>
      <c r="O10">
        <f>VLOOKUP($A10,podklad_tabulky_přrhled!$A$3:$Y$92,podklad_tabulky_přrhled!Q$93,0)</f>
        <v>48</v>
      </c>
      <c r="P10" s="132">
        <f>VLOOKUP($A10,podklad_tabulky_přrhled!$A$3:$Y$92,podklad_tabulky_přrhled!R$93,0)</f>
        <v>3.2874999999999996</v>
      </c>
      <c r="Q10">
        <f>VLOOKUP($A10,podklad_tabulky_přrhled!$A$3:$Y$92,podklad_tabulky_přrhled!S$93,0)</f>
        <v>48</v>
      </c>
      <c r="R10" s="132">
        <f>VLOOKUP($A10,podklad_tabulky_přrhled!$A$3:$Y$92,podklad_tabulky_přrhled!T$93,0)</f>
        <v>1.75</v>
      </c>
      <c r="S10">
        <f>VLOOKUP($A10,podklad_tabulky_přrhled!$A$3:$Y$92,podklad_tabulky_přrhled!U$93,0)</f>
        <v>48</v>
      </c>
      <c r="U10">
        <f>VLOOKUP($A10,podklad_tabulky_přrhled!$A$3:$Y$92,podklad_tabulky_přrhled!V$93,0)</f>
        <v>1.6041666666666672</v>
      </c>
      <c r="V10" s="132">
        <f>VLOOKUP($A10,podklad_tabulky_přrhled!$A$3:$Y$92,podklad_tabulky_přrhled!W$93,0)</f>
        <v>48</v>
      </c>
      <c r="W10">
        <f>VLOOKUP($A10,podklad_tabulky_přrhled!$A$3:$Y$92,podklad_tabulky_přrhled!X$93,0)</f>
        <v>0</v>
      </c>
      <c r="X10">
        <f>VLOOKUP($A10,podklad_tabulky_přrhled!$A$3:$Y$92,podklad_tabulky_přrhled!Y$93,0)</f>
        <v>48</v>
      </c>
    </row>
    <row r="11" spans="1:24" ht="25.8" customHeight="1" x14ac:dyDescent="0.3">
      <c r="A11" t="str">
        <f t="shared" si="0"/>
        <v>15</v>
      </c>
      <c r="B11">
        <v>5</v>
      </c>
      <c r="C11" s="35" t="s">
        <v>64</v>
      </c>
      <c r="D11" s="132">
        <f>VLOOKUP($A11,podklad_tabulky_přrhled!$A$3:$Y$92,podklad_tabulky_přrhled!F$93,0)</f>
        <v>2.8165784832451508</v>
      </c>
      <c r="E11">
        <f>VLOOKUP($A11,podklad_tabulky_přrhled!$A$3:$Y$92,podklad_tabulky_přrhled!G$93,0)</f>
        <v>126</v>
      </c>
      <c r="F11" s="132">
        <f>VLOOKUP($A11,podklad_tabulky_přrhled!$A$3:$Y$92,podklad_tabulky_přrhled!H$93,0)</f>
        <v>2.6818310657596371</v>
      </c>
      <c r="G11">
        <f>VLOOKUP($A11,podklad_tabulky_přrhled!$A$3:$Y$92,podklad_tabulky_přrhled!I$93,0)</f>
        <v>126</v>
      </c>
      <c r="H11" s="132">
        <f>VLOOKUP($A11,podklad_tabulky_přrhled!$A$3:$Y$92,podklad_tabulky_přrhled!J$93,0)</f>
        <v>2.9854497354497358</v>
      </c>
      <c r="I11">
        <f>VLOOKUP($A11,podklad_tabulky_přrhled!$A$3:$Y$92,podklad_tabulky_přrhled!K$93,0)</f>
        <v>126</v>
      </c>
      <c r="J11" s="132">
        <f>VLOOKUP($A11,podklad_tabulky_přrhled!$A$3:$Y$92,podklad_tabulky_přrhled!L$93,0)</f>
        <v>2.3994708994708982</v>
      </c>
      <c r="K11">
        <f>VLOOKUP($A11,podklad_tabulky_přrhled!$A$3:$Y$92,podklad_tabulky_přrhled!M$93,0)</f>
        <v>126</v>
      </c>
      <c r="L11" s="132">
        <f>VLOOKUP($A11,podklad_tabulky_přrhled!$A$3:$Y$92,podklad_tabulky_přrhled!N$93,0)</f>
        <v>2.615873015873015</v>
      </c>
      <c r="M11">
        <f>VLOOKUP($A11,podklad_tabulky_přrhled!$A$3:$Y$92,podklad_tabulky_přrhled!O$93,0)</f>
        <v>126</v>
      </c>
      <c r="N11" s="132">
        <f>VLOOKUP($A11,podklad_tabulky_přrhled!$A$3:$Y$92,podklad_tabulky_přrhled!P$93,0)</f>
        <v>2.8201058201058204</v>
      </c>
      <c r="O11">
        <f>VLOOKUP($A11,podklad_tabulky_přrhled!$A$3:$Y$92,podklad_tabulky_přrhled!Q$93,0)</f>
        <v>126</v>
      </c>
      <c r="P11" s="132">
        <f>VLOOKUP($A11,podklad_tabulky_přrhled!$A$3:$Y$92,podklad_tabulky_přrhled!R$93,0)</f>
        <v>2.842857142857143</v>
      </c>
      <c r="Q11">
        <f>VLOOKUP($A11,podklad_tabulky_přrhled!$A$3:$Y$92,podklad_tabulky_přrhled!S$93,0)</f>
        <v>126</v>
      </c>
      <c r="R11" s="132">
        <f>VLOOKUP($A11,podklad_tabulky_přrhled!$A$3:$Y$92,podklad_tabulky_přrhled!T$93,0)</f>
        <v>2.0277777777777772</v>
      </c>
      <c r="S11">
        <f>VLOOKUP($A11,podklad_tabulky_přrhled!$A$3:$Y$92,podklad_tabulky_přrhled!U$93,0)</f>
        <v>126</v>
      </c>
      <c r="U11">
        <f>VLOOKUP($A11,podklad_tabulky_přrhled!$A$3:$Y$92,podklad_tabulky_přrhled!V$93,0)</f>
        <v>2.0952380952380953</v>
      </c>
      <c r="V11" s="132">
        <f>VLOOKUP($A11,podklad_tabulky_přrhled!$A$3:$Y$92,podklad_tabulky_přrhled!W$93,0)</f>
        <v>126</v>
      </c>
      <c r="W11">
        <f>VLOOKUP($A11,podklad_tabulky_přrhled!$A$3:$Y$92,podklad_tabulky_přrhled!X$93,0)</f>
        <v>2.9</v>
      </c>
      <c r="X11">
        <f>VLOOKUP($A11,podklad_tabulky_přrhled!$A$3:$Y$92,podklad_tabulky_přrhled!Y$93,0)</f>
        <v>126</v>
      </c>
    </row>
    <row r="12" spans="1:24" ht="25.8" customHeight="1" x14ac:dyDescent="0.3">
      <c r="A12" t="str">
        <f t="shared" si="0"/>
        <v>16</v>
      </c>
      <c r="B12">
        <v>6</v>
      </c>
      <c r="C12" s="35" t="s">
        <v>65</v>
      </c>
      <c r="D12" s="132">
        <f>VLOOKUP($A12,podklad_tabulky_přrhled!$A$3:$Y$92,podklad_tabulky_přrhled!F$93,0)</f>
        <v>2.778092540132199</v>
      </c>
      <c r="E12">
        <f>VLOOKUP($A12,podklad_tabulky_přrhled!$A$3:$Y$92,podklad_tabulky_přrhled!G$93,0)</f>
        <v>353</v>
      </c>
      <c r="F12" s="132">
        <f>VLOOKUP($A12,podklad_tabulky_přrhled!$A$3:$Y$92,podklad_tabulky_přrhled!H$93,0)</f>
        <v>2.7480777013354936</v>
      </c>
      <c r="G12">
        <f>VLOOKUP($A12,podklad_tabulky_přrhled!$A$3:$Y$92,podklad_tabulky_přrhled!I$93,0)</f>
        <v>353</v>
      </c>
      <c r="H12" s="132">
        <f>VLOOKUP($A12,podklad_tabulky_přrhled!$A$3:$Y$92,podklad_tabulky_přrhled!J$93,0)</f>
        <v>2.9759206798866846</v>
      </c>
      <c r="I12">
        <f>VLOOKUP($A12,podklad_tabulky_přrhled!$A$3:$Y$92,podklad_tabulky_přrhled!K$93,0)</f>
        <v>353</v>
      </c>
      <c r="J12" s="132">
        <f>VLOOKUP($A12,podklad_tabulky_přrhled!$A$3:$Y$92,podklad_tabulky_přrhled!L$93,0)</f>
        <v>2.411709159584515</v>
      </c>
      <c r="K12">
        <f>VLOOKUP($A12,podklad_tabulky_přrhled!$A$3:$Y$92,podklad_tabulky_přrhled!M$93,0)</f>
        <v>353</v>
      </c>
      <c r="L12" s="132">
        <f>VLOOKUP($A12,podklad_tabulky_přrhled!$A$3:$Y$92,podklad_tabulky_přrhled!N$93,0)</f>
        <v>2.5376770538243614</v>
      </c>
      <c r="M12">
        <f>VLOOKUP($A12,podklad_tabulky_přrhled!$A$3:$Y$92,podklad_tabulky_přrhled!O$93,0)</f>
        <v>353</v>
      </c>
      <c r="N12" s="132">
        <f>VLOOKUP($A12,podklad_tabulky_přrhled!$A$3:$Y$92,podklad_tabulky_přrhled!P$93,0)</f>
        <v>2.7294617563739401</v>
      </c>
      <c r="O12">
        <f>VLOOKUP($A12,podklad_tabulky_přrhled!$A$3:$Y$92,podklad_tabulky_přrhled!Q$93,0)</f>
        <v>353</v>
      </c>
      <c r="P12" s="132">
        <f>VLOOKUP($A12,podklad_tabulky_přrhled!$A$3:$Y$92,podklad_tabulky_přrhled!R$93,0)</f>
        <v>2.7835694050991515</v>
      </c>
      <c r="Q12">
        <f>VLOOKUP($A12,podklad_tabulky_přrhled!$A$3:$Y$92,podklad_tabulky_přrhled!S$93,0)</f>
        <v>353</v>
      </c>
      <c r="R12" s="132">
        <f>VLOOKUP($A12,podklad_tabulky_přrhled!$A$3:$Y$92,podklad_tabulky_přrhled!T$93,0)</f>
        <v>2.0580736543909377</v>
      </c>
      <c r="S12">
        <f>VLOOKUP($A12,podklad_tabulky_přrhled!$A$3:$Y$92,podklad_tabulky_přrhled!U$93,0)</f>
        <v>353</v>
      </c>
      <c r="U12">
        <f>VLOOKUP($A12,podklad_tabulky_přrhled!$A$3:$Y$92,podklad_tabulky_přrhled!V$93,0)</f>
        <v>2.033994334277617</v>
      </c>
      <c r="V12" s="132">
        <f>VLOOKUP($A12,podklad_tabulky_přrhled!$A$3:$Y$92,podklad_tabulky_přrhled!W$93,0)</f>
        <v>353</v>
      </c>
      <c r="W12">
        <f>VLOOKUP($A12,podklad_tabulky_přrhled!$A$3:$Y$92,podklad_tabulky_přrhled!X$93,0)</f>
        <v>2.6148648648648654</v>
      </c>
      <c r="X12">
        <f>VLOOKUP($A12,podklad_tabulky_přrhled!$A$3:$Y$92,podklad_tabulky_přrhled!Y$93,0)</f>
        <v>353</v>
      </c>
    </row>
    <row r="13" spans="1:24" ht="25.8" customHeight="1" x14ac:dyDescent="0.3">
      <c r="A13" t="str">
        <f t="shared" si="0"/>
        <v>17</v>
      </c>
      <c r="B13">
        <v>7</v>
      </c>
      <c r="C13" s="35" t="s">
        <v>66</v>
      </c>
      <c r="D13" s="132">
        <f>VLOOKUP($A13,podklad_tabulky_přrhled!$A$3:$Y$92,podklad_tabulky_přrhled!F$93,0)</f>
        <v>2.6816546762589923</v>
      </c>
      <c r="E13">
        <f>VLOOKUP($A13,podklad_tabulky_přrhled!$A$3:$Y$92,podklad_tabulky_přrhled!G$93,0)</f>
        <v>278</v>
      </c>
      <c r="F13" s="132">
        <f>VLOOKUP($A13,podklad_tabulky_přrhled!$A$3:$Y$92,podklad_tabulky_přrhled!H$93,0)</f>
        <v>2.6681654676258986</v>
      </c>
      <c r="G13">
        <f>VLOOKUP($A13,podklad_tabulky_přrhled!$A$3:$Y$92,podklad_tabulky_přrhled!I$93,0)</f>
        <v>278</v>
      </c>
      <c r="H13" s="132">
        <f>VLOOKUP($A13,podklad_tabulky_přrhled!$A$3:$Y$92,podklad_tabulky_přrhled!J$93,0)</f>
        <v>2.8764988009592347</v>
      </c>
      <c r="I13">
        <f>VLOOKUP($A13,podklad_tabulky_přrhled!$A$3:$Y$92,podklad_tabulky_přrhled!K$93,0)</f>
        <v>278</v>
      </c>
      <c r="J13" s="132">
        <f>VLOOKUP($A13,podklad_tabulky_přrhled!$A$3:$Y$92,podklad_tabulky_přrhled!L$93,0)</f>
        <v>2.5785371702637891</v>
      </c>
      <c r="K13">
        <f>VLOOKUP($A13,podklad_tabulky_přrhled!$A$3:$Y$92,podklad_tabulky_přrhled!M$93,0)</f>
        <v>278</v>
      </c>
      <c r="L13" s="132">
        <f>VLOOKUP($A13,podklad_tabulky_přrhled!$A$3:$Y$92,podklad_tabulky_přrhled!N$93,0)</f>
        <v>2.4676258992805731</v>
      </c>
      <c r="M13">
        <f>VLOOKUP($A13,podklad_tabulky_přrhled!$A$3:$Y$92,podklad_tabulky_přrhled!O$93,0)</f>
        <v>278</v>
      </c>
      <c r="N13" s="132">
        <f>VLOOKUP($A13,podklad_tabulky_přrhled!$A$3:$Y$92,podklad_tabulky_přrhled!P$93,0)</f>
        <v>2.4778177458033563</v>
      </c>
      <c r="O13">
        <f>VLOOKUP($A13,podklad_tabulky_přrhled!$A$3:$Y$92,podklad_tabulky_přrhled!Q$93,0)</f>
        <v>278</v>
      </c>
      <c r="P13" s="132">
        <f>VLOOKUP($A13,podklad_tabulky_přrhled!$A$3:$Y$92,podklad_tabulky_přrhled!R$93,0)</f>
        <v>2.7705035971223015</v>
      </c>
      <c r="Q13">
        <f>VLOOKUP($A13,podklad_tabulky_přrhled!$A$3:$Y$92,podklad_tabulky_přrhled!S$93,0)</f>
        <v>278</v>
      </c>
      <c r="R13" s="132">
        <f>VLOOKUP($A13,podklad_tabulky_přrhled!$A$3:$Y$92,podklad_tabulky_přrhled!T$93,0)</f>
        <v>1.9181654676258981</v>
      </c>
      <c r="S13">
        <f>VLOOKUP($A13,podklad_tabulky_přrhled!$A$3:$Y$92,podklad_tabulky_přrhled!U$93,0)</f>
        <v>278</v>
      </c>
      <c r="U13">
        <f>VLOOKUP($A13,podklad_tabulky_přrhled!$A$3:$Y$92,podklad_tabulky_přrhled!V$93,0)</f>
        <v>2.111510791366904</v>
      </c>
      <c r="V13" s="132">
        <f>VLOOKUP($A13,podklad_tabulky_přrhled!$A$3:$Y$92,podklad_tabulky_přrhled!W$93,0)</f>
        <v>278</v>
      </c>
      <c r="W13">
        <f>VLOOKUP($A13,podklad_tabulky_přrhled!$A$3:$Y$92,podklad_tabulky_přrhled!X$93,0)</f>
        <v>2.7239819004524879</v>
      </c>
      <c r="X13">
        <f>VLOOKUP($A13,podklad_tabulky_přrhled!$A$3:$Y$92,podklad_tabulky_přrhled!Y$93,0)</f>
        <v>278</v>
      </c>
    </row>
    <row r="14" spans="1:24" ht="25.8" customHeight="1" x14ac:dyDescent="0.3">
      <c r="A14" t="str">
        <f t="shared" si="0"/>
        <v>18</v>
      </c>
      <c r="B14">
        <v>8</v>
      </c>
      <c r="C14" s="35" t="s">
        <v>67</v>
      </c>
      <c r="D14" s="132">
        <f>VLOOKUP($A14,podklad_tabulky_přrhled!$A$3:$Y$92,podklad_tabulky_přrhled!F$93,0)</f>
        <v>2.8507362784471217</v>
      </c>
      <c r="E14">
        <f>VLOOKUP($A14,podklad_tabulky_přrhled!$A$3:$Y$92,podklad_tabulky_přrhled!G$93,0)</f>
        <v>249</v>
      </c>
      <c r="F14" s="132">
        <f>VLOOKUP($A14,podklad_tabulky_přrhled!$A$3:$Y$92,podklad_tabulky_přrhled!H$93,0)</f>
        <v>2.7273379231210559</v>
      </c>
      <c r="G14">
        <f>VLOOKUP($A14,podklad_tabulky_přrhled!$A$3:$Y$92,podklad_tabulky_přrhled!I$93,0)</f>
        <v>249</v>
      </c>
      <c r="H14" s="132">
        <f>VLOOKUP($A14,podklad_tabulky_přrhled!$A$3:$Y$92,podklad_tabulky_přrhled!J$93,0)</f>
        <v>2.9866131191432399</v>
      </c>
      <c r="I14">
        <f>VLOOKUP($A14,podklad_tabulky_přrhled!$A$3:$Y$92,podklad_tabulky_přrhled!K$93,0)</f>
        <v>249</v>
      </c>
      <c r="J14" s="132">
        <f>VLOOKUP($A14,podklad_tabulky_přrhled!$A$3:$Y$92,podklad_tabulky_přrhled!L$93,0)</f>
        <v>2.3306559571619805</v>
      </c>
      <c r="K14">
        <f>VLOOKUP($A14,podklad_tabulky_přrhled!$A$3:$Y$92,podklad_tabulky_přrhled!M$93,0)</f>
        <v>249</v>
      </c>
      <c r="L14" s="132">
        <f>VLOOKUP($A14,podklad_tabulky_přrhled!$A$3:$Y$92,podklad_tabulky_přrhled!N$93,0)</f>
        <v>2.6232931726907629</v>
      </c>
      <c r="M14">
        <f>VLOOKUP($A14,podklad_tabulky_přrhled!$A$3:$Y$92,podklad_tabulky_přrhled!O$93,0)</f>
        <v>249</v>
      </c>
      <c r="N14" s="132">
        <f>VLOOKUP($A14,podklad_tabulky_přrhled!$A$3:$Y$92,podklad_tabulky_přrhled!P$93,0)</f>
        <v>2.7269076305220872</v>
      </c>
      <c r="O14">
        <f>VLOOKUP($A14,podklad_tabulky_přrhled!$A$3:$Y$92,podklad_tabulky_přrhled!Q$93,0)</f>
        <v>249</v>
      </c>
      <c r="P14" s="132">
        <f>VLOOKUP($A14,podklad_tabulky_přrhled!$A$3:$Y$92,podklad_tabulky_přrhled!R$93,0)</f>
        <v>2.8939759036144554</v>
      </c>
      <c r="Q14">
        <f>VLOOKUP($A14,podklad_tabulky_přrhled!$A$3:$Y$92,podklad_tabulky_přrhled!S$93,0)</f>
        <v>249</v>
      </c>
      <c r="R14" s="132">
        <f>VLOOKUP($A14,podklad_tabulky_přrhled!$A$3:$Y$92,podklad_tabulky_přrhled!T$93,0)</f>
        <v>1.8845381526104414</v>
      </c>
      <c r="S14">
        <f>VLOOKUP($A14,podklad_tabulky_přrhled!$A$3:$Y$92,podklad_tabulky_přrhled!U$93,0)</f>
        <v>249</v>
      </c>
      <c r="U14">
        <f>VLOOKUP($A14,podklad_tabulky_přrhled!$A$3:$Y$92,podklad_tabulky_přrhled!V$93,0)</f>
        <v>1.7710843373493974</v>
      </c>
      <c r="V14" s="132">
        <f>VLOOKUP($A14,podklad_tabulky_přrhled!$A$3:$Y$92,podklad_tabulky_přrhled!W$93,0)</f>
        <v>249</v>
      </c>
      <c r="W14">
        <f>VLOOKUP($A14,podklad_tabulky_přrhled!$A$3:$Y$92,podklad_tabulky_přrhled!X$93,0)</f>
        <v>2.7560975609756095</v>
      </c>
      <c r="X14">
        <f>VLOOKUP($A14,podklad_tabulky_přrhled!$A$3:$Y$92,podklad_tabulky_přrhled!Y$93,0)</f>
        <v>249</v>
      </c>
    </row>
    <row r="15" spans="1:24" ht="25.8" customHeight="1" x14ac:dyDescent="0.3">
      <c r="A15" t="str">
        <f t="shared" si="0"/>
        <v>19</v>
      </c>
      <c r="B15">
        <v>9</v>
      </c>
      <c r="C15" s="35" t="s">
        <v>68</v>
      </c>
      <c r="D15" s="132">
        <f>VLOOKUP($A15,podklad_tabulky_přrhled!$A$3:$Y$92,podklad_tabulky_přrhled!F$93,0)</f>
        <v>2.8521457965902419</v>
      </c>
      <c r="E15">
        <f>VLOOKUP($A15,podklad_tabulky_přrhled!$A$3:$Y$92,podklad_tabulky_přrhled!G$93,0)</f>
        <v>378</v>
      </c>
      <c r="F15" s="132">
        <f>VLOOKUP($A15,podklad_tabulky_přrhled!$A$3:$Y$92,podklad_tabulky_přrhled!H$93,0)</f>
        <v>2.7592120181405875</v>
      </c>
      <c r="G15">
        <f>VLOOKUP($A15,podklad_tabulky_přrhled!$A$3:$Y$92,podklad_tabulky_přrhled!I$93,0)</f>
        <v>378</v>
      </c>
      <c r="H15" s="132">
        <f>VLOOKUP($A15,podklad_tabulky_přrhled!$A$3:$Y$92,podklad_tabulky_přrhled!J$93,0)</f>
        <v>3.0445326278659626</v>
      </c>
      <c r="I15">
        <f>VLOOKUP($A15,podklad_tabulky_přrhled!$A$3:$Y$92,podklad_tabulky_přrhled!K$93,0)</f>
        <v>378</v>
      </c>
      <c r="J15" s="132">
        <f>VLOOKUP($A15,podklad_tabulky_přrhled!$A$3:$Y$92,podklad_tabulky_přrhled!L$93,0)</f>
        <v>2.3302469135802468</v>
      </c>
      <c r="K15">
        <f>VLOOKUP($A15,podklad_tabulky_přrhled!$A$3:$Y$92,podklad_tabulky_přrhled!M$93,0)</f>
        <v>378</v>
      </c>
      <c r="L15" s="132">
        <f>VLOOKUP($A15,podklad_tabulky_přrhled!$A$3:$Y$92,podklad_tabulky_přrhled!N$93,0)</f>
        <v>2.6301587301587288</v>
      </c>
      <c r="M15">
        <f>VLOOKUP($A15,podklad_tabulky_přrhled!$A$3:$Y$92,podklad_tabulky_přrhled!O$93,0)</f>
        <v>378</v>
      </c>
      <c r="N15" s="132">
        <f>VLOOKUP($A15,podklad_tabulky_přrhled!$A$3:$Y$92,podklad_tabulky_přrhled!P$93,0)</f>
        <v>2.7486772486772462</v>
      </c>
      <c r="O15">
        <f>VLOOKUP($A15,podklad_tabulky_přrhled!$A$3:$Y$92,podklad_tabulky_přrhled!Q$93,0)</f>
        <v>378</v>
      </c>
      <c r="P15" s="132">
        <f>VLOOKUP($A15,podklad_tabulky_přrhled!$A$3:$Y$92,podklad_tabulky_přrhled!R$93,0)</f>
        <v>2.956613756613756</v>
      </c>
      <c r="Q15">
        <f>VLOOKUP($A15,podklad_tabulky_přrhled!$A$3:$Y$92,podklad_tabulky_přrhled!S$93,0)</f>
        <v>378</v>
      </c>
      <c r="R15" s="132">
        <f>VLOOKUP($A15,podklad_tabulky_přrhled!$A$3:$Y$92,podklad_tabulky_přrhled!T$93,0)</f>
        <v>1.8386243386243388</v>
      </c>
      <c r="S15">
        <f>VLOOKUP($A15,podklad_tabulky_přrhled!$A$3:$Y$92,podklad_tabulky_přrhled!U$93,0)</f>
        <v>378</v>
      </c>
      <c r="U15">
        <f>VLOOKUP($A15,podklad_tabulky_přrhled!$A$3:$Y$92,podklad_tabulky_přrhled!V$93,0)</f>
        <v>1.8068783068783074</v>
      </c>
      <c r="V15" s="132">
        <f>VLOOKUP($A15,podklad_tabulky_přrhled!$A$3:$Y$92,podklad_tabulky_přrhled!W$93,0)</f>
        <v>378</v>
      </c>
      <c r="W15">
        <f>VLOOKUP($A15,podklad_tabulky_přrhled!$A$3:$Y$92,podklad_tabulky_přrhled!X$93,0)</f>
        <v>2.8068181818181812</v>
      </c>
      <c r="X15">
        <f>VLOOKUP($A15,podklad_tabulky_přrhled!$A$3:$Y$92,podklad_tabulky_přrhled!Y$93,0)</f>
        <v>378</v>
      </c>
    </row>
    <row r="16" spans="1:24" ht="26.4" customHeight="1" x14ac:dyDescent="0.3">
      <c r="A16" t="str">
        <f t="shared" si="0"/>
        <v>110</v>
      </c>
      <c r="B16">
        <v>10</v>
      </c>
      <c r="C16" s="35" t="s">
        <v>69</v>
      </c>
      <c r="D16" s="132">
        <f>VLOOKUP($A16,podklad_tabulky_přrhled!$A$3:$Y$92,podklad_tabulky_přrhled!F$93,0)</f>
        <v>2.7819767441860463</v>
      </c>
      <c r="E16">
        <f>VLOOKUP($A16,podklad_tabulky_přrhled!$A$3:$Y$92,podklad_tabulky_přrhled!G$93,0)</f>
        <v>172</v>
      </c>
      <c r="F16" s="132">
        <f>VLOOKUP($A16,podklad_tabulky_přrhled!$A$3:$Y$92,podklad_tabulky_přrhled!H$93,0)</f>
        <v>2.8086586378737537</v>
      </c>
      <c r="G16">
        <f>VLOOKUP($A16,podklad_tabulky_přrhled!$A$3:$Y$92,podklad_tabulky_přrhled!I$93,0)</f>
        <v>172</v>
      </c>
      <c r="H16" s="132">
        <f>VLOOKUP($A16,podklad_tabulky_přrhled!$A$3:$Y$92,podklad_tabulky_přrhled!J$93,0)</f>
        <v>2.8817829457364352</v>
      </c>
      <c r="I16">
        <f>VLOOKUP($A16,podklad_tabulky_přrhled!$A$3:$Y$92,podklad_tabulky_přrhled!K$93,0)</f>
        <v>172</v>
      </c>
      <c r="J16" s="132">
        <f>VLOOKUP($A16,podklad_tabulky_přrhled!$A$3:$Y$92,podklad_tabulky_přrhled!L$93,0)</f>
        <v>2.4156976744186056</v>
      </c>
      <c r="K16">
        <f>VLOOKUP($A16,podklad_tabulky_přrhled!$A$3:$Y$92,podklad_tabulky_přrhled!M$93,0)</f>
        <v>172</v>
      </c>
      <c r="L16" s="132">
        <f>VLOOKUP($A16,podklad_tabulky_přrhled!$A$3:$Y$92,podklad_tabulky_přrhled!N$93,0)</f>
        <v>2.5441860465116268</v>
      </c>
      <c r="M16">
        <f>VLOOKUP($A16,podklad_tabulky_přrhled!$A$3:$Y$92,podklad_tabulky_přrhled!O$93,0)</f>
        <v>172</v>
      </c>
      <c r="N16" s="132">
        <f>VLOOKUP($A16,podklad_tabulky_přrhled!$A$3:$Y$92,podklad_tabulky_přrhled!P$93,0)</f>
        <v>2.6569767441860459</v>
      </c>
      <c r="O16">
        <f>VLOOKUP($A16,podklad_tabulky_přrhled!$A$3:$Y$92,podklad_tabulky_přrhled!Q$93,0)</f>
        <v>172</v>
      </c>
      <c r="P16" s="132">
        <f>VLOOKUP($A16,podklad_tabulky_přrhled!$A$3:$Y$92,podklad_tabulky_přrhled!R$93,0)</f>
        <v>2.7697674418604641</v>
      </c>
      <c r="Q16">
        <f>VLOOKUP($A16,podklad_tabulky_přrhled!$A$3:$Y$92,podklad_tabulky_přrhled!S$93,0)</f>
        <v>172</v>
      </c>
      <c r="R16" s="132">
        <f>VLOOKUP($A16,podklad_tabulky_přrhled!$A$3:$Y$92,podklad_tabulky_přrhled!T$93,0)</f>
        <v>2.0886627906976765</v>
      </c>
      <c r="S16">
        <f>VLOOKUP($A16,podklad_tabulky_přrhled!$A$3:$Y$92,podklad_tabulky_přrhled!U$93,0)</f>
        <v>172</v>
      </c>
      <c r="U16">
        <f>VLOOKUP($A16,podklad_tabulky_přrhled!$A$3:$Y$92,podklad_tabulky_přrhled!V$93,0)</f>
        <v>2.0058139534883721</v>
      </c>
      <c r="V16" s="132">
        <f>VLOOKUP($A16,podklad_tabulky_přrhled!$A$3:$Y$92,podklad_tabulky_přrhled!W$93,0)</f>
        <v>172</v>
      </c>
      <c r="W16">
        <f>VLOOKUP($A16,podklad_tabulky_přrhled!$A$3:$Y$92,podklad_tabulky_přrhled!X$93,0)</f>
        <v>2.779220779220779</v>
      </c>
      <c r="X16">
        <f>VLOOKUP($A16,podklad_tabulky_přrhled!$A$3:$Y$92,podklad_tabulky_přrhled!Y$93,0)</f>
        <v>172</v>
      </c>
    </row>
    <row r="20" spans="1:24" x14ac:dyDescent="0.3">
      <c r="A20" t="str">
        <f>'RODIČE-PŘEHLED P13 '!A5</f>
        <v>Celá škola</v>
      </c>
      <c r="B20">
        <f>VLOOKUP(A20,List2!B21:C23,2,0)</f>
        <v>1</v>
      </c>
    </row>
    <row r="21" spans="1:24" ht="28.8" x14ac:dyDescent="0.3">
      <c r="C21" s="43" t="s">
        <v>73</v>
      </c>
      <c r="D21" s="241" t="s">
        <v>30</v>
      </c>
      <c r="E21" s="241"/>
      <c r="F21" s="241" t="s">
        <v>31</v>
      </c>
      <c r="G21" s="241"/>
      <c r="H21" s="241" t="s">
        <v>74</v>
      </c>
      <c r="I21" s="241"/>
      <c r="J21" s="236" t="s">
        <v>32</v>
      </c>
      <c r="K21" s="236"/>
      <c r="L21" s="241" t="s">
        <v>34</v>
      </c>
      <c r="M21" s="241"/>
      <c r="N21" s="241" t="s">
        <v>36</v>
      </c>
      <c r="O21" s="241"/>
      <c r="P21" s="236" t="s">
        <v>37</v>
      </c>
      <c r="Q21" s="236"/>
      <c r="U21" s="236" t="s">
        <v>54</v>
      </c>
      <c r="V21" s="236"/>
      <c r="W21" s="236" t="s">
        <v>55</v>
      </c>
      <c r="X21" s="236"/>
    </row>
    <row r="22" spans="1:24" ht="43.2" x14ac:dyDescent="0.3">
      <c r="C22" s="133" t="s">
        <v>56</v>
      </c>
      <c r="D22" s="45" t="s">
        <v>38</v>
      </c>
      <c r="E22" s="45" t="s">
        <v>39</v>
      </c>
      <c r="F22" s="45" t="s">
        <v>38</v>
      </c>
      <c r="G22" s="45" t="s">
        <v>39</v>
      </c>
      <c r="H22" s="45" t="s">
        <v>38</v>
      </c>
      <c r="I22" s="45" t="s">
        <v>39</v>
      </c>
      <c r="J22" s="45" t="s">
        <v>38</v>
      </c>
      <c r="K22" s="45" t="s">
        <v>39</v>
      </c>
      <c r="L22" s="45" t="s">
        <v>38</v>
      </c>
      <c r="M22" s="45" t="s">
        <v>39</v>
      </c>
      <c r="N22" s="45" t="s">
        <v>38</v>
      </c>
      <c r="O22" s="45" t="s">
        <v>39</v>
      </c>
      <c r="P22" s="45" t="s">
        <v>38</v>
      </c>
      <c r="Q22" s="45" t="s">
        <v>39</v>
      </c>
      <c r="U22" s="134" t="s">
        <v>38</v>
      </c>
      <c r="V22" s="134" t="s">
        <v>39</v>
      </c>
      <c r="W22" s="134" t="s">
        <v>38</v>
      </c>
      <c r="X22" s="134" t="s">
        <v>39</v>
      </c>
    </row>
    <row r="23" spans="1:24" x14ac:dyDescent="0.3">
      <c r="C23" s="42" t="s">
        <v>156</v>
      </c>
      <c r="D23" s="46">
        <f>podklad_tabulky_přrhled!F99</f>
        <v>2.9531757381076935</v>
      </c>
      <c r="E23" s="46">
        <f>podklad_tabulky_přrhled!G99</f>
        <v>1007</v>
      </c>
      <c r="F23" s="46">
        <f>podklad_tabulky_přrhled!H99</f>
        <v>2.9271085050935777</v>
      </c>
      <c r="G23" s="46">
        <f>podklad_tabulky_přrhled!I99</f>
        <v>1007</v>
      </c>
      <c r="H23" s="46">
        <f>podklad_tabulky_přrhled!J99</f>
        <v>3.0303420546441484</v>
      </c>
      <c r="I23" s="46">
        <f>podklad_tabulky_přrhled!K99</f>
        <v>1007</v>
      </c>
      <c r="J23" s="46">
        <f>podklad_tabulky_přrhled!L99</f>
        <v>2.1989645958583828</v>
      </c>
      <c r="K23" s="46">
        <f>podklad_tabulky_přrhled!M99</f>
        <v>1007</v>
      </c>
      <c r="L23" s="46">
        <f>podklad_tabulky_přrhled!N99</f>
        <v>2.5160827494160829</v>
      </c>
      <c r="M23" s="46">
        <f>podklad_tabulky_přrhled!O99</f>
        <v>1007</v>
      </c>
      <c r="N23" s="46">
        <f>podklad_tabulky_přrhled!P99</f>
        <v>2.9843323343323345</v>
      </c>
      <c r="O23" s="46">
        <f>podklad_tabulky_přrhled!Q99</f>
        <v>1007</v>
      </c>
      <c r="P23" s="46">
        <f>podklad_tabulky_přrhled!R99</f>
        <v>2.478006872852236</v>
      </c>
      <c r="Q23" s="46">
        <f>podklad_tabulky_přrhled!S99</f>
        <v>1007</v>
      </c>
      <c r="U23" s="46">
        <f>podklad_tabulky_přrhled!T99</f>
        <v>1.9835526315789467</v>
      </c>
      <c r="V23" s="46">
        <f>podklad_tabulky_přrhled!U99</f>
        <v>1007</v>
      </c>
      <c r="W23" s="46">
        <f>podklad_tabulky_přrhled!V99</f>
        <v>2.6814268142681383</v>
      </c>
      <c r="X23" s="46">
        <f>podklad_tabulky_přrhled!W99</f>
        <v>1007</v>
      </c>
    </row>
    <row r="24" spans="1:24" x14ac:dyDescent="0.3">
      <c r="A24">
        <f>B20</f>
        <v>1</v>
      </c>
      <c r="C24" s="130" t="str">
        <f>'RODIČE-PŘEHLED P13 '!B10</f>
        <v>Celá škola</v>
      </c>
      <c r="D24" s="47">
        <f>VLOOKUP($A24,podklad_tabulky_přrhled!$A$99:$W$134,podklad_tabulky_přrhled!F$96,0)</f>
        <v>2.9531757381076935</v>
      </c>
      <c r="E24" s="47">
        <f>VLOOKUP($A24,podklad_tabulky_přrhled!$A$99:$W$134,podklad_tabulky_přrhled!G$96,0)</f>
        <v>1007</v>
      </c>
      <c r="F24" s="47">
        <f>VLOOKUP($A24,podklad_tabulky_přrhled!$A$99:$W$134,podklad_tabulky_přrhled!H$96,0)</f>
        <v>2.9271085050935777</v>
      </c>
      <c r="G24" s="47">
        <f>VLOOKUP($A24,podklad_tabulky_přrhled!$A$99:$W$134,podklad_tabulky_přrhled!I$96,0)</f>
        <v>1007</v>
      </c>
      <c r="H24" s="47">
        <f>VLOOKUP($A24,podklad_tabulky_přrhled!$A$99:$W$134,podklad_tabulky_přrhled!J$96,0)</f>
        <v>3.0303420546441484</v>
      </c>
      <c r="I24" s="47">
        <f>VLOOKUP($A24,podklad_tabulky_přrhled!$A$99:$W$134,podklad_tabulky_přrhled!K$96,0)</f>
        <v>1007</v>
      </c>
      <c r="J24" s="47">
        <f>VLOOKUP($A24,podklad_tabulky_přrhled!$A$99:$W$134,podklad_tabulky_přrhled!L$96,0)</f>
        <v>2.1989645958583828</v>
      </c>
      <c r="K24" s="47">
        <f>VLOOKUP($A24,podklad_tabulky_přrhled!$A$99:$W$134,podklad_tabulky_přrhled!M$96,0)</f>
        <v>1007</v>
      </c>
      <c r="L24" s="47">
        <f>VLOOKUP($A24,podklad_tabulky_přrhled!$A$99:$W$134,podklad_tabulky_přrhled!N$96,0)</f>
        <v>2.5160827494160829</v>
      </c>
      <c r="M24" s="47">
        <f>VLOOKUP($A24,podklad_tabulky_přrhled!$A$99:$W$134,podklad_tabulky_přrhled!O$96,0)</f>
        <v>1007</v>
      </c>
      <c r="N24" s="47">
        <f>VLOOKUP($A24,podklad_tabulky_přrhled!$A$99:$W$134,podklad_tabulky_přrhled!P$96,0)</f>
        <v>2.9843323343323345</v>
      </c>
      <c r="O24" s="47">
        <f>VLOOKUP($A24,podklad_tabulky_přrhled!$A$99:$W$134,podklad_tabulky_přrhled!Q$96,0)</f>
        <v>1007</v>
      </c>
      <c r="P24" s="47">
        <f>VLOOKUP($A24,podklad_tabulky_přrhled!$A$99:$W$134,podklad_tabulky_přrhled!R$96,0)</f>
        <v>2.478006872852236</v>
      </c>
      <c r="Q24" s="47">
        <f>VLOOKUP($A24,podklad_tabulky_přrhled!$A$99:$W$134,podklad_tabulky_přrhled!S$96,0)</f>
        <v>1007</v>
      </c>
      <c r="U24" s="47">
        <f>VLOOKUP($A24,podklad_tabulky_přrhled!$A$99:$W$134,podklad_tabulky_přrhled!T$96,0)</f>
        <v>1.9835526315789467</v>
      </c>
      <c r="V24" s="47">
        <f>VLOOKUP($A24,podklad_tabulky_přrhled!$A$99:$W$134,podklad_tabulky_přrhled!U$96,0)</f>
        <v>1007</v>
      </c>
      <c r="W24" s="47">
        <f>VLOOKUP($A24,podklad_tabulky_přrhled!$A$99:$W$134,podklad_tabulky_přrhled!V$96,0)</f>
        <v>2.6814268142681383</v>
      </c>
      <c r="X24" s="47">
        <f>VLOOKUP($A24,podklad_tabulky_přrhled!$A$99:$W$134,podklad_tabulky_přrhled!W$96,0)</f>
        <v>1007</v>
      </c>
    </row>
    <row r="25" spans="1:24" ht="28.8" x14ac:dyDescent="0.3">
      <c r="A25" t="str">
        <f>CONCATENATE($B$20,B25)</f>
        <v>11</v>
      </c>
      <c r="B25">
        <v>1</v>
      </c>
      <c r="C25" s="35" t="s">
        <v>146</v>
      </c>
      <c r="D25" s="47">
        <f>VLOOKUP($A25,podklad_tabulky_přrhled!$A$99:$W$134,podklad_tabulky_přrhled!F$96,0)</f>
        <v>2.9304234706103869</v>
      </c>
      <c r="E25" s="47">
        <f>VLOOKUP($A25,podklad_tabulky_přrhled!$A$99:$W$134,podklad_tabulky_přrhled!G$96,0)</f>
        <v>107</v>
      </c>
      <c r="F25" s="47">
        <f>VLOOKUP($A25,podklad_tabulky_přrhled!$A$99:$W$134,podklad_tabulky_přrhled!H$96,0)</f>
        <v>2.9836671117044942</v>
      </c>
      <c r="G25" s="47">
        <f>VLOOKUP($A25,podklad_tabulky_přrhled!$A$99:$W$134,podklad_tabulky_přrhled!I$96,0)</f>
        <v>107</v>
      </c>
      <c r="H25" s="47">
        <f>VLOOKUP($A25,podklad_tabulky_přrhled!$A$99:$W$134,podklad_tabulky_přrhled!J$96,0)</f>
        <v>3.0233095305525208</v>
      </c>
      <c r="I25" s="47">
        <f>VLOOKUP($A25,podklad_tabulky_přrhled!$A$99:$W$134,podklad_tabulky_přrhled!K$96,0)</f>
        <v>107</v>
      </c>
      <c r="J25" s="47">
        <f>VLOOKUP($A25,podklad_tabulky_přrhled!$A$99:$W$134,podklad_tabulky_přrhled!L$96,0)</f>
        <v>2.270716510903426</v>
      </c>
      <c r="K25" s="47">
        <f>VLOOKUP($A25,podklad_tabulky_přrhled!$A$99:$W$134,podklad_tabulky_přrhled!M$96,0)</f>
        <v>107</v>
      </c>
      <c r="L25" s="47">
        <f>VLOOKUP($A25,podklad_tabulky_přrhled!$A$99:$W$134,podklad_tabulky_přrhled!N$96,0)</f>
        <v>2.5738095238095235</v>
      </c>
      <c r="M25" s="47">
        <f>VLOOKUP($A25,podklad_tabulky_přrhled!$A$99:$W$134,podklad_tabulky_přrhled!O$96,0)</f>
        <v>107</v>
      </c>
      <c r="N25" s="47">
        <f>VLOOKUP($A25,podklad_tabulky_přrhled!$A$99:$W$134,podklad_tabulky_přrhled!P$96,0)</f>
        <v>2.9174528301886804</v>
      </c>
      <c r="O25" s="47">
        <f>VLOOKUP($A25,podklad_tabulky_přrhled!$A$99:$W$134,podklad_tabulky_přrhled!Q$96,0)</f>
        <v>107</v>
      </c>
      <c r="P25" s="47">
        <f>VLOOKUP($A25,podklad_tabulky_přrhled!$A$99:$W$134,podklad_tabulky_přrhled!R$96,0)</f>
        <v>2.4928571428571429</v>
      </c>
      <c r="Q25" s="47">
        <f>VLOOKUP($A25,podklad_tabulky_přrhled!$A$99:$W$134,podklad_tabulky_přrhled!S$96,0)</f>
        <v>107</v>
      </c>
      <c r="U25" s="47">
        <f>VLOOKUP($A25,podklad_tabulky_přrhled!$A$99:$W$134,podklad_tabulky_přrhled!T$96,0)</f>
        <v>2.0736842105263151</v>
      </c>
      <c r="V25" s="47">
        <f>VLOOKUP($A25,podklad_tabulky_přrhled!$A$99:$W$134,podklad_tabulky_přrhled!U$96,0)</f>
        <v>107</v>
      </c>
      <c r="W25" s="47">
        <f>VLOOKUP($A25,podklad_tabulky_přrhled!$A$99:$W$134,podklad_tabulky_přrhled!V$96,0)</f>
        <v>2.6391752577319587</v>
      </c>
      <c r="X25" s="47">
        <f>VLOOKUP($A25,podklad_tabulky_přrhled!$A$99:$W$134,podklad_tabulky_přrhled!W$96,0)</f>
        <v>107</v>
      </c>
    </row>
    <row r="26" spans="1:24" ht="28.8" x14ac:dyDescent="0.3">
      <c r="A26" t="str">
        <f t="shared" ref="A26:A34" si="1">CONCATENATE($B$20,B26)</f>
        <v>12</v>
      </c>
      <c r="B26">
        <v>2</v>
      </c>
      <c r="C26" s="35" t="s">
        <v>147</v>
      </c>
      <c r="D26" s="47">
        <f>VLOOKUP($A26,podklad_tabulky_přrhled!$A$99:$W$134,podklad_tabulky_přrhled!F$96,0)</f>
        <v>2.9125244283157445</v>
      </c>
      <c r="E26" s="47">
        <f>VLOOKUP($A26,podklad_tabulky_přrhled!$A$99:$W$134,podklad_tabulky_přrhled!G$96,0)</f>
        <v>189</v>
      </c>
      <c r="F26" s="47">
        <f>VLOOKUP($A26,podklad_tabulky_přrhled!$A$99:$W$134,podklad_tabulky_přrhled!H$96,0)</f>
        <v>2.7465545477450237</v>
      </c>
      <c r="G26" s="47">
        <f>VLOOKUP($A26,podklad_tabulky_přrhled!$A$99:$W$134,podklad_tabulky_přrhled!I$96,0)</f>
        <v>189</v>
      </c>
      <c r="H26" s="47">
        <f>VLOOKUP($A26,podklad_tabulky_přrhled!$A$99:$W$134,podklad_tabulky_přrhled!J$96,0)</f>
        <v>3.0073381204333605</v>
      </c>
      <c r="I26" s="47">
        <f>VLOOKUP($A26,podklad_tabulky_přrhled!$A$99:$W$134,podklad_tabulky_přrhled!K$96,0)</f>
        <v>189</v>
      </c>
      <c r="J26" s="47">
        <f>VLOOKUP($A26,podklad_tabulky_přrhled!$A$99:$W$134,podklad_tabulky_přrhled!L$96,0)</f>
        <v>2.2239858906525565</v>
      </c>
      <c r="K26" s="47">
        <f>VLOOKUP($A26,podklad_tabulky_přrhled!$A$99:$W$134,podklad_tabulky_přrhled!M$96,0)</f>
        <v>189</v>
      </c>
      <c r="L26" s="47">
        <f>VLOOKUP($A26,podklad_tabulky_přrhled!$A$99:$W$134,podklad_tabulky_přrhled!N$96,0)</f>
        <v>2.5539682539682524</v>
      </c>
      <c r="M26" s="47">
        <f>VLOOKUP($A26,podklad_tabulky_přrhled!$A$99:$W$134,podklad_tabulky_přrhled!O$96,0)</f>
        <v>189</v>
      </c>
      <c r="N26" s="47">
        <f>VLOOKUP($A26,podklad_tabulky_přrhled!$A$99:$W$134,podklad_tabulky_přrhled!P$96,0)</f>
        <v>3.0025573192239858</v>
      </c>
      <c r="O26" s="47">
        <f>VLOOKUP($A26,podklad_tabulky_přrhled!$A$99:$W$134,podklad_tabulky_přrhled!Q$96,0)</f>
        <v>189</v>
      </c>
      <c r="P26" s="47">
        <f>VLOOKUP($A26,podklad_tabulky_přrhled!$A$99:$W$134,podklad_tabulky_přrhled!R$96,0)</f>
        <v>2.4320652173913038</v>
      </c>
      <c r="Q26" s="47">
        <f>VLOOKUP($A26,podklad_tabulky_přrhled!$A$99:$W$134,podklad_tabulky_přrhled!S$96,0)</f>
        <v>189</v>
      </c>
      <c r="U26" s="47">
        <f>VLOOKUP($A26,podklad_tabulky_přrhled!$A$99:$W$134,podklad_tabulky_přrhled!T$96,0)</f>
        <v>1.9942857142857136</v>
      </c>
      <c r="V26" s="47">
        <f>VLOOKUP($A26,podklad_tabulky_přrhled!$A$99:$W$134,podklad_tabulky_přrhled!U$96,0)</f>
        <v>189</v>
      </c>
      <c r="W26" s="47">
        <f>VLOOKUP($A26,podklad_tabulky_přrhled!$A$99:$W$134,podklad_tabulky_přrhled!V$96,0)</f>
        <v>2.5430463576158946</v>
      </c>
      <c r="X26" s="47">
        <f>VLOOKUP($A26,podklad_tabulky_přrhled!$A$99:$W$134,podklad_tabulky_přrhled!W$96,0)</f>
        <v>189</v>
      </c>
    </row>
    <row r="27" spans="1:24" ht="28.8" x14ac:dyDescent="0.3">
      <c r="A27" t="str">
        <f t="shared" si="1"/>
        <v>13</v>
      </c>
      <c r="B27">
        <v>3</v>
      </c>
      <c r="C27" s="35" t="s">
        <v>148</v>
      </c>
      <c r="D27" s="47">
        <f>VLOOKUP($A27,podklad_tabulky_přrhled!$A$99:$W$134,podklad_tabulky_přrhled!F$96,0)</f>
        <v>2.8347037101433714</v>
      </c>
      <c r="E27" s="47">
        <f>VLOOKUP($A27,podklad_tabulky_přrhled!$A$99:$W$134,podklad_tabulky_přrhled!G$96,0)</f>
        <v>97</v>
      </c>
      <c r="F27" s="47">
        <f>VLOOKUP($A27,podklad_tabulky_přrhled!$A$99:$W$134,podklad_tabulky_přrhled!H$96,0)</f>
        <v>2.830093274423171</v>
      </c>
      <c r="G27" s="47">
        <f>VLOOKUP($A27,podklad_tabulky_přrhled!$A$99:$W$134,podklad_tabulky_přrhled!I$96,0)</f>
        <v>97</v>
      </c>
      <c r="H27" s="47">
        <f>VLOOKUP($A27,podklad_tabulky_přrhled!$A$99:$W$134,podklad_tabulky_přrhled!J$96,0)</f>
        <v>2.9038194909328925</v>
      </c>
      <c r="I27" s="47">
        <f>VLOOKUP($A27,podklad_tabulky_přrhled!$A$99:$W$134,podklad_tabulky_přrhled!K$96,0)</f>
        <v>97</v>
      </c>
      <c r="J27" s="47">
        <f>VLOOKUP($A27,podklad_tabulky_přrhled!$A$99:$W$134,podklad_tabulky_přrhled!L$96,0)</f>
        <v>2.3680701754385964</v>
      </c>
      <c r="K27" s="47">
        <f>VLOOKUP($A27,podklad_tabulky_přrhled!$A$99:$W$134,podklad_tabulky_přrhled!M$96,0)</f>
        <v>97</v>
      </c>
      <c r="L27" s="47">
        <f>VLOOKUP($A27,podklad_tabulky_přrhled!$A$99:$W$134,podklad_tabulky_přrhled!N$96,0)</f>
        <v>2.4284210526315788</v>
      </c>
      <c r="M27" s="47">
        <f>VLOOKUP($A27,podklad_tabulky_přrhled!$A$99:$W$134,podklad_tabulky_přrhled!O$96,0)</f>
        <v>97</v>
      </c>
      <c r="N27" s="47">
        <f>VLOOKUP($A27,podklad_tabulky_přrhled!$A$99:$W$134,podklad_tabulky_přrhled!P$96,0)</f>
        <v>3.0000000000000009</v>
      </c>
      <c r="O27" s="47">
        <f>VLOOKUP($A27,podklad_tabulky_přrhled!$A$99:$W$134,podklad_tabulky_přrhled!Q$96,0)</f>
        <v>97</v>
      </c>
      <c r="P27" s="47">
        <f>VLOOKUP($A27,podklad_tabulky_přrhled!$A$99:$W$134,podklad_tabulky_přrhled!R$96,0)</f>
        <v>2.4680851063829783</v>
      </c>
      <c r="Q27" s="47">
        <f>VLOOKUP($A27,podklad_tabulky_přrhled!$A$99:$W$134,podklad_tabulky_přrhled!S$96,0)</f>
        <v>97</v>
      </c>
      <c r="U27" s="47">
        <f>VLOOKUP($A27,podklad_tabulky_přrhled!$A$99:$W$134,podklad_tabulky_přrhled!T$96,0)</f>
        <v>2.2068965517241375</v>
      </c>
      <c r="V27" s="47">
        <f>VLOOKUP($A27,podklad_tabulky_přrhled!$A$99:$W$134,podklad_tabulky_přrhled!U$96,0)</f>
        <v>97</v>
      </c>
      <c r="W27" s="47">
        <f>VLOOKUP($A27,podklad_tabulky_přrhled!$A$99:$W$134,podklad_tabulky_přrhled!V$96,0)</f>
        <v>2.5952380952380949</v>
      </c>
      <c r="X27" s="47">
        <f>VLOOKUP($A27,podklad_tabulky_přrhled!$A$99:$W$134,podklad_tabulky_přrhled!W$96,0)</f>
        <v>97</v>
      </c>
    </row>
    <row r="28" spans="1:24" x14ac:dyDescent="0.3">
      <c r="A28" t="str">
        <f t="shared" si="1"/>
        <v>14</v>
      </c>
      <c r="B28">
        <v>4</v>
      </c>
      <c r="C28" s="35" t="s">
        <v>149</v>
      </c>
      <c r="D28" s="47">
        <f>VLOOKUP($A28,podklad_tabulky_přrhled!$A$99:$W$134,podklad_tabulky_přrhled!F$96,0)</f>
        <v>3.456714750677599</v>
      </c>
      <c r="E28" s="47">
        <f>VLOOKUP($A28,podklad_tabulky_přrhled!$A$99:$W$134,podklad_tabulky_přrhled!G$96,0)</f>
        <v>38</v>
      </c>
      <c r="F28" s="47">
        <f>VLOOKUP($A28,podklad_tabulky_přrhled!$A$99:$W$134,podklad_tabulky_přrhled!H$96,0)</f>
        <v>3.3753446115288219</v>
      </c>
      <c r="G28" s="47">
        <f>VLOOKUP($A28,podklad_tabulky_přrhled!$A$99:$W$134,podklad_tabulky_přrhled!I$96,0)</f>
        <v>38</v>
      </c>
      <c r="H28" s="47">
        <f>VLOOKUP($A28,podklad_tabulky_přrhled!$A$99:$W$134,podklad_tabulky_přrhled!J$96,0)</f>
        <v>3.4818893825472768</v>
      </c>
      <c r="I28" s="47">
        <f>VLOOKUP($A28,podklad_tabulky_přrhled!$A$99:$W$134,podklad_tabulky_přrhled!K$96,0)</f>
        <v>38</v>
      </c>
      <c r="J28" s="47">
        <f>VLOOKUP($A28,podklad_tabulky_přrhled!$A$99:$W$134,podklad_tabulky_přrhled!L$96,0)</f>
        <v>1.6640350877192982</v>
      </c>
      <c r="K28" s="47">
        <f>VLOOKUP($A28,podklad_tabulky_přrhled!$A$99:$W$134,podklad_tabulky_přrhled!M$96,0)</f>
        <v>38</v>
      </c>
      <c r="L28" s="47">
        <f>VLOOKUP($A28,podklad_tabulky_přrhled!$A$99:$W$134,podklad_tabulky_přrhled!N$96,0)</f>
        <v>2.8192982456140347</v>
      </c>
      <c r="M28" s="47">
        <f>VLOOKUP($A28,podklad_tabulky_přrhled!$A$99:$W$134,podklad_tabulky_přrhled!O$96,0)</f>
        <v>38</v>
      </c>
      <c r="N28" s="47">
        <f>VLOOKUP($A28,podklad_tabulky_přrhled!$A$99:$W$134,podklad_tabulky_přrhled!P$96,0)</f>
        <v>3.2671052631578941</v>
      </c>
      <c r="O28" s="47">
        <f>VLOOKUP($A28,podklad_tabulky_přrhled!$A$99:$W$134,podklad_tabulky_přrhled!Q$96,0)</f>
        <v>38</v>
      </c>
      <c r="P28" s="47">
        <f>VLOOKUP($A28,podklad_tabulky_přrhled!$A$99:$W$134,podklad_tabulky_přrhled!R$96,0)</f>
        <v>2.371621621621621</v>
      </c>
      <c r="Q28" s="47">
        <f>VLOOKUP($A28,podklad_tabulky_přrhled!$A$99:$W$134,podklad_tabulky_přrhled!S$96,0)</f>
        <v>38</v>
      </c>
      <c r="U28" s="47">
        <f>VLOOKUP($A28,podklad_tabulky_přrhled!$A$99:$W$134,podklad_tabulky_přrhled!T$96,0)</f>
        <v>1.4857142857142853</v>
      </c>
      <c r="V28" s="47">
        <f>VLOOKUP($A28,podklad_tabulky_přrhled!$A$99:$W$134,podklad_tabulky_přrhled!U$96,0)</f>
        <v>38</v>
      </c>
      <c r="W28" s="47">
        <f>VLOOKUP($A28,podklad_tabulky_přrhled!$A$99:$W$134,podklad_tabulky_přrhled!V$96,0)</f>
        <v>3</v>
      </c>
      <c r="X28" s="47">
        <f>VLOOKUP($A28,podklad_tabulky_přrhled!$A$99:$W$134,podklad_tabulky_přrhled!W$96,0)</f>
        <v>38</v>
      </c>
    </row>
    <row r="29" spans="1:24" x14ac:dyDescent="0.3">
      <c r="A29" t="str">
        <f t="shared" si="1"/>
        <v>15</v>
      </c>
      <c r="B29">
        <v>5</v>
      </c>
      <c r="C29" s="35" t="s">
        <v>150</v>
      </c>
      <c r="D29" s="47">
        <f>VLOOKUP($A29,podklad_tabulky_přrhled!$A$99:$W$134,podklad_tabulky_přrhled!F$96,0)</f>
        <v>2.9981750165573695</v>
      </c>
      <c r="E29" s="47">
        <f>VLOOKUP($A29,podklad_tabulky_přrhled!$A$99:$W$134,podklad_tabulky_přrhled!G$96,0)</f>
        <v>37</v>
      </c>
      <c r="F29" s="47">
        <f>VLOOKUP($A29,podklad_tabulky_přrhled!$A$99:$W$134,podklad_tabulky_přrhled!H$96,0)</f>
        <v>2.8767052767052768</v>
      </c>
      <c r="G29" s="47">
        <f>VLOOKUP($A29,podklad_tabulky_přrhled!$A$99:$W$134,podklad_tabulky_přrhled!I$96,0)</f>
        <v>37</v>
      </c>
      <c r="H29" s="47">
        <f>VLOOKUP($A29,podklad_tabulky_přrhled!$A$99:$W$134,podklad_tabulky_přrhled!J$96,0)</f>
        <v>3.1523819273819278</v>
      </c>
      <c r="I29" s="47">
        <f>VLOOKUP($A29,podklad_tabulky_přrhled!$A$99:$W$134,podklad_tabulky_přrhled!K$96,0)</f>
        <v>37</v>
      </c>
      <c r="J29" s="47">
        <f>VLOOKUP($A29,podklad_tabulky_přrhled!$A$99:$W$134,podklad_tabulky_přrhled!L$96,0)</f>
        <v>2.045045045045045</v>
      </c>
      <c r="K29" s="47">
        <f>VLOOKUP($A29,podklad_tabulky_přrhled!$A$99:$W$134,podklad_tabulky_přrhled!M$96,0)</f>
        <v>37</v>
      </c>
      <c r="L29" s="47">
        <f>VLOOKUP($A29,podklad_tabulky_přrhled!$A$99:$W$134,podklad_tabulky_přrhled!N$96,0)</f>
        <v>2.6445945945945941</v>
      </c>
      <c r="M29" s="47">
        <f>VLOOKUP($A29,podklad_tabulky_přrhled!$A$99:$W$134,podklad_tabulky_přrhled!O$96,0)</f>
        <v>37</v>
      </c>
      <c r="N29" s="47">
        <f>VLOOKUP($A29,podklad_tabulky_přrhled!$A$99:$W$134,podklad_tabulky_přrhled!P$96,0)</f>
        <v>3.003153153153153</v>
      </c>
      <c r="O29" s="47">
        <f>VLOOKUP($A29,podklad_tabulky_přrhled!$A$99:$W$134,podklad_tabulky_přrhled!Q$96,0)</f>
        <v>37</v>
      </c>
      <c r="P29" s="47">
        <f>VLOOKUP($A29,podklad_tabulky_přrhled!$A$99:$W$134,podklad_tabulky_přrhled!R$96,0)</f>
        <v>2.4583333333333326</v>
      </c>
      <c r="Q29" s="47">
        <f>VLOOKUP($A29,podklad_tabulky_přrhled!$A$99:$W$134,podklad_tabulky_přrhled!S$96,0)</f>
        <v>37</v>
      </c>
      <c r="U29" s="47">
        <f>VLOOKUP($A29,podklad_tabulky_přrhled!$A$99:$W$134,podklad_tabulky_přrhled!T$96,0)</f>
        <v>1.8285714285714285</v>
      </c>
      <c r="V29" s="47">
        <f>VLOOKUP($A29,podklad_tabulky_přrhled!$A$99:$W$134,podklad_tabulky_přrhled!U$96,0)</f>
        <v>37</v>
      </c>
      <c r="W29" s="47">
        <f>VLOOKUP($A29,podklad_tabulky_přrhled!$A$99:$W$134,podklad_tabulky_přrhled!V$96,0)</f>
        <v>2.8055555555555549</v>
      </c>
      <c r="X29" s="47">
        <f>VLOOKUP($A29,podklad_tabulky_přrhled!$A$99:$W$134,podklad_tabulky_přrhled!W$96,0)</f>
        <v>37</v>
      </c>
    </row>
    <row r="30" spans="1:24" ht="28.8" x14ac:dyDescent="0.3">
      <c r="A30" t="str">
        <f t="shared" si="1"/>
        <v>16</v>
      </c>
      <c r="B30">
        <v>6</v>
      </c>
      <c r="C30" s="35" t="s">
        <v>151</v>
      </c>
      <c r="D30" s="47">
        <f>VLOOKUP($A30,podklad_tabulky_přrhled!$A$99:$W$134,podklad_tabulky_přrhled!F$96,0)</f>
        <v>2.8826252012626568</v>
      </c>
      <c r="E30" s="47">
        <f>VLOOKUP($A30,podklad_tabulky_přrhled!$A$99:$W$134,podklad_tabulky_přrhled!G$96,0)</f>
        <v>147</v>
      </c>
      <c r="F30" s="47">
        <f>VLOOKUP($A30,podklad_tabulky_přrhled!$A$99:$W$134,podklad_tabulky_přrhled!H$96,0)</f>
        <v>2.9077421444768383</v>
      </c>
      <c r="G30" s="47">
        <f>VLOOKUP($A30,podklad_tabulky_přrhled!$A$99:$W$134,podklad_tabulky_přrhled!I$96,0)</f>
        <v>147</v>
      </c>
      <c r="H30" s="47">
        <f>VLOOKUP($A30,podklad_tabulky_přrhled!$A$99:$W$134,podklad_tabulky_přrhled!J$96,0)</f>
        <v>3.000492780084616</v>
      </c>
      <c r="I30" s="47">
        <f>VLOOKUP($A30,podklad_tabulky_přrhled!$A$99:$W$134,podklad_tabulky_přrhled!K$96,0)</f>
        <v>147</v>
      </c>
      <c r="J30" s="47">
        <f>VLOOKUP($A30,podklad_tabulky_přrhled!$A$99:$W$134,podklad_tabulky_přrhled!L$96,0)</f>
        <v>2.2452873563218403</v>
      </c>
      <c r="K30" s="47">
        <f>VLOOKUP($A30,podklad_tabulky_přrhled!$A$99:$W$134,podklad_tabulky_přrhled!M$96,0)</f>
        <v>147</v>
      </c>
      <c r="L30" s="47">
        <f>VLOOKUP($A30,podklad_tabulky_přrhled!$A$99:$W$134,podklad_tabulky_přrhled!N$96,0)</f>
        <v>2.471428571428572</v>
      </c>
      <c r="M30" s="47">
        <f>VLOOKUP($A30,podklad_tabulky_přrhled!$A$99:$W$134,podklad_tabulky_přrhled!O$96,0)</f>
        <v>147</v>
      </c>
      <c r="N30" s="47">
        <f>VLOOKUP($A30,podklad_tabulky_přrhled!$A$99:$W$134,podklad_tabulky_přrhled!P$96,0)</f>
        <v>2.9590702947845804</v>
      </c>
      <c r="O30" s="47">
        <f>VLOOKUP($A30,podklad_tabulky_přrhled!$A$99:$W$134,podklad_tabulky_přrhled!Q$96,0)</f>
        <v>147</v>
      </c>
      <c r="P30" s="47">
        <f>VLOOKUP($A30,podklad_tabulky_přrhled!$A$99:$W$134,podklad_tabulky_přrhled!R$96,0)</f>
        <v>2.5425407925407915</v>
      </c>
      <c r="Q30" s="47">
        <f>VLOOKUP($A30,podklad_tabulky_přrhled!$A$99:$W$134,podklad_tabulky_přrhled!S$96,0)</f>
        <v>147</v>
      </c>
      <c r="U30" s="47">
        <f>VLOOKUP($A30,podklad_tabulky_přrhled!$A$99:$W$134,podklad_tabulky_přrhled!T$96,0)</f>
        <v>1.9927007299270079</v>
      </c>
      <c r="V30" s="47">
        <f>VLOOKUP($A30,podklad_tabulky_přrhled!$A$99:$W$134,podklad_tabulky_přrhled!U$96,0)</f>
        <v>147</v>
      </c>
      <c r="W30" s="47">
        <f>VLOOKUP($A30,podklad_tabulky_přrhled!$A$99:$W$134,podklad_tabulky_přrhled!V$96,0)</f>
        <v>2.6791044776119395</v>
      </c>
      <c r="X30" s="47">
        <f>VLOOKUP($A30,podklad_tabulky_přrhled!$A$99:$W$134,podklad_tabulky_přrhled!W$96,0)</f>
        <v>147</v>
      </c>
    </row>
    <row r="31" spans="1:24" x14ac:dyDescent="0.3">
      <c r="A31" t="str">
        <f t="shared" si="1"/>
        <v>17</v>
      </c>
      <c r="B31">
        <v>7</v>
      </c>
      <c r="C31" s="35" t="s">
        <v>152</v>
      </c>
      <c r="D31" s="47">
        <f>VLOOKUP($A31,podklad_tabulky_přrhled!$A$99:$W$134,podklad_tabulky_přrhled!F$96,0)</f>
        <v>2.8975354814841672</v>
      </c>
      <c r="E31" s="47">
        <f>VLOOKUP($A31,podklad_tabulky_přrhled!$A$99:$W$134,podklad_tabulky_přrhled!G$96,0)</f>
        <v>141</v>
      </c>
      <c r="F31" s="47">
        <f>VLOOKUP($A31,podklad_tabulky_přrhled!$A$99:$W$134,podklad_tabulky_přrhled!H$96,0)</f>
        <v>2.9974079702803107</v>
      </c>
      <c r="G31" s="47">
        <f>VLOOKUP($A31,podklad_tabulky_přrhled!$A$99:$W$134,podklad_tabulky_přrhled!I$96,0)</f>
        <v>141</v>
      </c>
      <c r="H31" s="47">
        <f>VLOOKUP($A31,podklad_tabulky_přrhled!$A$99:$W$134,podklad_tabulky_přrhled!J$96,0)</f>
        <v>2.95658512151318</v>
      </c>
      <c r="I31" s="47">
        <f>VLOOKUP($A31,podklad_tabulky_přrhled!$A$99:$W$134,podklad_tabulky_přrhled!K$96,0)</f>
        <v>141</v>
      </c>
      <c r="J31" s="47">
        <f>VLOOKUP($A31,podklad_tabulky_přrhled!$A$99:$W$134,podklad_tabulky_přrhled!L$96,0)</f>
        <v>2.2794326241134741</v>
      </c>
      <c r="K31" s="47">
        <f>VLOOKUP($A31,podklad_tabulky_přrhled!$A$99:$W$134,podklad_tabulky_přrhled!M$96,0)</f>
        <v>141</v>
      </c>
      <c r="L31" s="47">
        <f>VLOOKUP($A31,podklad_tabulky_přrhled!$A$99:$W$134,podklad_tabulky_přrhled!N$96,0)</f>
        <v>2.3978417266187053</v>
      </c>
      <c r="M31" s="47">
        <f>VLOOKUP($A31,podklad_tabulky_přrhled!$A$99:$W$134,podklad_tabulky_přrhled!O$96,0)</f>
        <v>141</v>
      </c>
      <c r="N31" s="47">
        <f>VLOOKUP($A31,podklad_tabulky_přrhled!$A$99:$W$134,podklad_tabulky_přrhled!P$96,0)</f>
        <v>2.8605515587529982</v>
      </c>
      <c r="O31" s="47">
        <f>VLOOKUP($A31,podklad_tabulky_přrhled!$A$99:$W$134,podklad_tabulky_přrhled!Q$96,0)</f>
        <v>141</v>
      </c>
      <c r="P31" s="47">
        <f>VLOOKUP($A31,podklad_tabulky_přrhled!$A$99:$W$134,podklad_tabulky_přrhled!R$96,0)</f>
        <v>2.604010025062657</v>
      </c>
      <c r="Q31" s="47">
        <f>VLOOKUP($A31,podklad_tabulky_přrhled!$A$99:$W$134,podklad_tabulky_přrhled!S$96,0)</f>
        <v>141</v>
      </c>
      <c r="U31" s="47">
        <f>VLOOKUP($A31,podklad_tabulky_přrhled!$A$99:$W$134,podklad_tabulky_přrhled!T$96,0)</f>
        <v>2.1417322834645658</v>
      </c>
      <c r="V31" s="47">
        <f>VLOOKUP($A31,podklad_tabulky_přrhled!$A$99:$W$134,podklad_tabulky_přrhled!U$96,0)</f>
        <v>141</v>
      </c>
      <c r="W31" s="47">
        <f>VLOOKUP($A31,podklad_tabulky_přrhled!$A$99:$W$134,podklad_tabulky_přrhled!V$96,0)</f>
        <v>2.730434782608695</v>
      </c>
      <c r="X31" s="47">
        <f>VLOOKUP($A31,podklad_tabulky_přrhled!$A$99:$W$134,podklad_tabulky_přrhled!W$96,0)</f>
        <v>141</v>
      </c>
    </row>
    <row r="32" spans="1:24" x14ac:dyDescent="0.3">
      <c r="A32" t="str">
        <f t="shared" si="1"/>
        <v>18</v>
      </c>
      <c r="B32">
        <v>8</v>
      </c>
      <c r="C32" s="35" t="s">
        <v>153</v>
      </c>
      <c r="D32" s="47">
        <f>VLOOKUP($A32,podklad_tabulky_přrhled!$A$99:$W$134,podklad_tabulky_přrhled!F$96,0)</f>
        <v>3.0551800183707494</v>
      </c>
      <c r="E32" s="47">
        <f>VLOOKUP($A32,podklad_tabulky_přrhled!$A$99:$W$134,podklad_tabulky_přrhled!G$96,0)</f>
        <v>100</v>
      </c>
      <c r="F32" s="47">
        <f>VLOOKUP($A32,podklad_tabulky_přrhled!$A$99:$W$134,podklad_tabulky_přrhled!H$96,0)</f>
        <v>2.9695406445406447</v>
      </c>
      <c r="G32" s="47">
        <f>VLOOKUP($A32,podklad_tabulky_přrhled!$A$99:$W$134,podklad_tabulky_přrhled!I$96,0)</f>
        <v>100</v>
      </c>
      <c r="H32" s="47">
        <f>VLOOKUP($A32,podklad_tabulky_přrhled!$A$99:$W$134,podklad_tabulky_přrhled!J$96,0)</f>
        <v>3.0674471992653811</v>
      </c>
      <c r="I32" s="47">
        <f>VLOOKUP($A32,podklad_tabulky_přrhled!$A$99:$W$134,podklad_tabulky_přrhled!K$96,0)</f>
        <v>100</v>
      </c>
      <c r="J32" s="47">
        <f>VLOOKUP($A32,podklad_tabulky_přrhled!$A$99:$W$134,podklad_tabulky_přrhled!L$96,0)</f>
        <v>2.120312499999998</v>
      </c>
      <c r="K32" s="47">
        <f>VLOOKUP($A32,podklad_tabulky_přrhled!$A$99:$W$134,podklad_tabulky_přrhled!M$96,0)</f>
        <v>100</v>
      </c>
      <c r="L32" s="47">
        <f>VLOOKUP($A32,podklad_tabulky_přrhled!$A$99:$W$134,podklad_tabulky_přrhled!N$96,0)</f>
        <v>2.4986531986531979</v>
      </c>
      <c r="M32" s="47">
        <f>VLOOKUP($A32,podklad_tabulky_přrhled!$A$99:$W$134,podklad_tabulky_přrhled!O$96,0)</f>
        <v>100</v>
      </c>
      <c r="N32" s="47">
        <f>VLOOKUP($A32,podklad_tabulky_přrhled!$A$99:$W$134,podklad_tabulky_přrhled!P$96,0)</f>
        <v>3.024242424242424</v>
      </c>
      <c r="O32" s="47">
        <f>VLOOKUP($A32,podklad_tabulky_přrhled!$A$99:$W$134,podklad_tabulky_přrhled!Q$96,0)</f>
        <v>100</v>
      </c>
      <c r="P32" s="47">
        <f>VLOOKUP($A32,podklad_tabulky_přrhled!$A$99:$W$134,podklad_tabulky_přrhled!R$96,0)</f>
        <v>2.3823024054982826</v>
      </c>
      <c r="Q32" s="47">
        <f>VLOOKUP($A32,podklad_tabulky_přrhled!$A$99:$W$134,podklad_tabulky_přrhled!S$96,0)</f>
        <v>100</v>
      </c>
      <c r="U32" s="47">
        <f>VLOOKUP($A32,podklad_tabulky_přrhled!$A$99:$W$134,podklad_tabulky_přrhled!T$96,0)</f>
        <v>1.8876404494382024</v>
      </c>
      <c r="V32" s="47">
        <f>VLOOKUP($A32,podklad_tabulky_přrhled!$A$99:$W$134,podklad_tabulky_přrhled!U$96,0)</f>
        <v>100</v>
      </c>
      <c r="W32" s="47">
        <f>VLOOKUP($A32,podklad_tabulky_přrhled!$A$99:$W$134,podklad_tabulky_přrhled!V$96,0)</f>
        <v>2.7777777777777781</v>
      </c>
      <c r="X32" s="47">
        <f>VLOOKUP($A32,podklad_tabulky_přrhled!$A$99:$W$134,podklad_tabulky_přrhled!W$96,0)</f>
        <v>100</v>
      </c>
    </row>
    <row r="33" spans="1:30" ht="28.8" x14ac:dyDescent="0.3">
      <c r="A33" t="str">
        <f t="shared" si="1"/>
        <v>19</v>
      </c>
      <c r="B33">
        <v>9</v>
      </c>
      <c r="C33" s="35" t="s">
        <v>154</v>
      </c>
      <c r="D33" s="47">
        <f>VLOOKUP($A33,podklad_tabulky_přrhled!$A$99:$W$134,podklad_tabulky_přrhled!F$96,0)</f>
        <v>3.0598839329120069</v>
      </c>
      <c r="E33" s="47">
        <f>VLOOKUP($A33,podklad_tabulky_přrhled!$A$99:$W$134,podklad_tabulky_přrhled!G$96,0)</f>
        <v>89</v>
      </c>
      <c r="F33" s="47">
        <f>VLOOKUP($A33,podklad_tabulky_přrhled!$A$99:$W$134,podklad_tabulky_přrhled!H$96,0)</f>
        <v>3.0400297619047616</v>
      </c>
      <c r="G33" s="47">
        <f>VLOOKUP($A33,podklad_tabulky_přrhled!$A$99:$W$134,podklad_tabulky_přrhled!I$96,0)</f>
        <v>89</v>
      </c>
      <c r="H33" s="47">
        <f>VLOOKUP($A33,podklad_tabulky_přrhled!$A$99:$W$134,podklad_tabulky_přrhled!J$96,0)</f>
        <v>3.1189512823035552</v>
      </c>
      <c r="I33" s="47">
        <f>VLOOKUP($A33,podklad_tabulky_přrhled!$A$99:$W$134,podklad_tabulky_přrhled!K$96,0)</f>
        <v>89</v>
      </c>
      <c r="J33" s="47">
        <f>VLOOKUP($A33,podklad_tabulky_přrhled!$A$99:$W$134,podklad_tabulky_přrhled!L$96,0)</f>
        <v>2.1041666666666679</v>
      </c>
      <c r="K33" s="47">
        <f>VLOOKUP($A33,podklad_tabulky_přrhled!$A$99:$W$134,podklad_tabulky_přrhled!M$96,0)</f>
        <v>89</v>
      </c>
      <c r="L33" s="47">
        <f>VLOOKUP($A33,podklad_tabulky_přrhled!$A$99:$W$134,podklad_tabulky_přrhled!N$96,0)</f>
        <v>2.5912878787878779</v>
      </c>
      <c r="M33" s="47">
        <f>VLOOKUP($A33,podklad_tabulky_přrhled!$A$99:$W$134,podklad_tabulky_přrhled!O$96,0)</f>
        <v>89</v>
      </c>
      <c r="N33" s="47">
        <f>VLOOKUP($A33,podklad_tabulky_přrhled!$A$99:$W$134,podklad_tabulky_přrhled!P$96,0)</f>
        <v>3.0571969696969687</v>
      </c>
      <c r="O33" s="47">
        <f>VLOOKUP($A33,podklad_tabulky_přrhled!$A$99:$W$134,podklad_tabulky_přrhled!Q$96,0)</f>
        <v>89</v>
      </c>
      <c r="P33" s="47">
        <f>VLOOKUP($A33,podklad_tabulky_přrhled!$A$99:$W$134,podklad_tabulky_přrhled!R$96,0)</f>
        <v>2.4076305220883523</v>
      </c>
      <c r="Q33" s="47">
        <f>VLOOKUP($A33,podklad_tabulky_přrhled!$A$99:$W$134,podklad_tabulky_přrhled!S$96,0)</f>
        <v>89</v>
      </c>
      <c r="U33" s="47">
        <f>VLOOKUP($A33,podklad_tabulky_přrhled!$A$99:$W$134,podklad_tabulky_přrhled!T$96,0)</f>
        <v>1.9078947368421051</v>
      </c>
      <c r="V33" s="47">
        <f>VLOOKUP($A33,podklad_tabulky_přrhled!$A$99:$W$134,podklad_tabulky_přrhled!U$96,0)</f>
        <v>89</v>
      </c>
      <c r="W33" s="47">
        <f>VLOOKUP($A33,podklad_tabulky_přrhled!$A$99:$W$134,podklad_tabulky_přrhled!V$96,0)</f>
        <v>2.8987341772151907</v>
      </c>
      <c r="X33" s="47">
        <f>VLOOKUP($A33,podklad_tabulky_přrhled!$A$99:$W$134,podklad_tabulky_přrhled!W$96,0)</f>
        <v>89</v>
      </c>
    </row>
    <row r="34" spans="1:30" x14ac:dyDescent="0.3">
      <c r="A34" t="str">
        <f t="shared" si="1"/>
        <v>110</v>
      </c>
      <c r="B34">
        <v>10</v>
      </c>
      <c r="C34" s="35" t="s">
        <v>155</v>
      </c>
      <c r="D34" s="47">
        <f>VLOOKUP($A34,podklad_tabulky_přrhled!$A$99:$W$134,podklad_tabulky_přrhled!F$96,0)</f>
        <v>2.9457141464375809</v>
      </c>
      <c r="E34" s="47">
        <f>VLOOKUP($A34,podklad_tabulky_přrhled!$A$99:$W$134,podklad_tabulky_přrhled!G$96,0)</f>
        <v>62</v>
      </c>
      <c r="F34" s="47">
        <f>VLOOKUP($A34,podklad_tabulky_přrhled!$A$99:$W$134,podklad_tabulky_přrhled!H$96,0)</f>
        <v>2.9450460829493088</v>
      </c>
      <c r="G34" s="47">
        <f>VLOOKUP($A34,podklad_tabulky_přrhled!$A$99:$W$134,podklad_tabulky_přrhled!I$96,0)</f>
        <v>62</v>
      </c>
      <c r="H34" s="47">
        <f>VLOOKUP($A34,podklad_tabulky_přrhled!$A$99:$W$134,podklad_tabulky_přrhled!J$96,0)</f>
        <v>3.0120787366755106</v>
      </c>
      <c r="I34" s="47">
        <f>VLOOKUP($A34,podklad_tabulky_přrhled!$A$99:$W$134,podklad_tabulky_přrhled!K$96,0)</f>
        <v>62</v>
      </c>
      <c r="J34" s="47">
        <f>VLOOKUP($A34,podklad_tabulky_přrhled!$A$99:$W$134,podklad_tabulky_přrhled!L$96,0)</f>
        <v>2.1244623655913983</v>
      </c>
      <c r="K34" s="47">
        <f>VLOOKUP($A34,podklad_tabulky_přrhled!$A$99:$W$134,podklad_tabulky_přrhled!M$96,0)</f>
        <v>62</v>
      </c>
      <c r="L34" s="47">
        <f>VLOOKUP($A34,podklad_tabulky_přrhled!$A$99:$W$134,podklad_tabulky_přrhled!N$96,0)</f>
        <v>2.4666666666666663</v>
      </c>
      <c r="M34" s="47">
        <f>VLOOKUP($A34,podklad_tabulky_přrhled!$A$99:$W$134,podklad_tabulky_přrhled!O$96,0)</f>
        <v>62</v>
      </c>
      <c r="N34" s="47">
        <f>VLOOKUP($A34,podklad_tabulky_přrhled!$A$99:$W$134,podklad_tabulky_přrhled!P$96,0)</f>
        <v>3.0045698924731181</v>
      </c>
      <c r="O34" s="47">
        <f>VLOOKUP($A34,podklad_tabulky_přrhled!$A$99:$W$134,podklad_tabulky_přrhled!Q$96,0)</f>
        <v>62</v>
      </c>
      <c r="P34" s="47">
        <f>VLOOKUP($A34,podklad_tabulky_přrhled!$A$99:$W$134,podklad_tabulky_přrhled!R$96,0)</f>
        <v>2.5041666666666669</v>
      </c>
      <c r="Q34" s="47">
        <f>VLOOKUP($A34,podklad_tabulky_přrhled!$A$99:$W$134,podklad_tabulky_přrhled!S$96,0)</f>
        <v>62</v>
      </c>
      <c r="U34" s="47">
        <f>VLOOKUP($A34,podklad_tabulky_přrhled!$A$99:$W$134,podklad_tabulky_přrhled!T$96,0)</f>
        <v>1.732142857142857</v>
      </c>
      <c r="V34" s="47">
        <f>VLOOKUP($A34,podklad_tabulky_přrhled!$A$99:$W$134,podklad_tabulky_přrhled!U$96,0)</f>
        <v>62</v>
      </c>
      <c r="W34" s="47">
        <f>VLOOKUP($A34,podklad_tabulky_přrhled!$A$99:$W$134,podklad_tabulky_přrhled!V$96,0)</f>
        <v>2.6610169491525424</v>
      </c>
      <c r="X34" s="47">
        <f>VLOOKUP($A34,podklad_tabulky_přrhled!$A$99:$W$134,podklad_tabulky_přrhled!W$96,0)</f>
        <v>62</v>
      </c>
    </row>
    <row r="38" spans="1:30" x14ac:dyDescent="0.3">
      <c r="A38" t="str">
        <f>'UČITELÉ - PŘEHLED P13'!A5</f>
        <v>Celá škola</v>
      </c>
      <c r="B38">
        <f>VLOOKUP(A38,List2!B25:C29,2,0)</f>
        <v>1</v>
      </c>
    </row>
    <row r="39" spans="1:30" ht="28.8" x14ac:dyDescent="0.3">
      <c r="C39" s="43" t="s">
        <v>73</v>
      </c>
      <c r="D39" s="236" t="s">
        <v>30</v>
      </c>
      <c r="E39" s="236"/>
      <c r="F39" s="236" t="s">
        <v>91</v>
      </c>
      <c r="G39" s="236"/>
      <c r="H39" s="236" t="s">
        <v>92</v>
      </c>
      <c r="I39" s="236"/>
      <c r="J39" s="236" t="s">
        <v>93</v>
      </c>
      <c r="K39" s="236"/>
      <c r="L39" s="236" t="s">
        <v>94</v>
      </c>
      <c r="M39" s="236"/>
      <c r="N39" s="272" t="s">
        <v>136</v>
      </c>
      <c r="O39" s="236"/>
      <c r="P39" s="236" t="s">
        <v>96</v>
      </c>
      <c r="Q39" s="236"/>
      <c r="R39" s="236" t="s">
        <v>97</v>
      </c>
      <c r="S39" s="236"/>
      <c r="T39" s="236" t="s">
        <v>98</v>
      </c>
      <c r="U39" s="236"/>
      <c r="V39" s="236" t="s">
        <v>99</v>
      </c>
      <c r="W39" s="236"/>
      <c r="X39" s="236" t="s">
        <v>100</v>
      </c>
      <c r="Y39" s="236"/>
      <c r="Z39" s="236" t="s">
        <v>101</v>
      </c>
      <c r="AA39" s="236"/>
      <c r="AB39" s="138"/>
      <c r="AC39" s="236" t="s">
        <v>55</v>
      </c>
      <c r="AD39" s="236"/>
    </row>
    <row r="40" spans="1:30" ht="57.6" x14ac:dyDescent="0.3">
      <c r="C40" s="35" t="s">
        <v>56</v>
      </c>
      <c r="D40" s="45" t="s">
        <v>38</v>
      </c>
      <c r="E40" s="45" t="s">
        <v>39</v>
      </c>
      <c r="F40" s="45" t="s">
        <v>40</v>
      </c>
      <c r="G40" s="45" t="s">
        <v>41</v>
      </c>
      <c r="H40" s="45" t="s">
        <v>42</v>
      </c>
      <c r="I40" s="45" t="s">
        <v>43</v>
      </c>
      <c r="J40" s="45" t="s">
        <v>44</v>
      </c>
      <c r="K40" s="45" t="s">
        <v>45</v>
      </c>
      <c r="L40" s="45" t="s">
        <v>46</v>
      </c>
      <c r="M40" s="45" t="s">
        <v>47</v>
      </c>
      <c r="N40" s="45" t="s">
        <v>48</v>
      </c>
      <c r="O40" s="45" t="s">
        <v>49</v>
      </c>
      <c r="P40" s="45" t="s">
        <v>102</v>
      </c>
      <c r="Q40" s="45" t="s">
        <v>103</v>
      </c>
      <c r="R40" s="45" t="s">
        <v>104</v>
      </c>
      <c r="S40" s="45" t="s">
        <v>105</v>
      </c>
      <c r="T40" s="45" t="s">
        <v>106</v>
      </c>
      <c r="U40" s="45" t="s">
        <v>107</v>
      </c>
      <c r="V40" s="45" t="s">
        <v>108</v>
      </c>
      <c r="W40" s="45" t="s">
        <v>109</v>
      </c>
      <c r="X40" s="45" t="s">
        <v>110</v>
      </c>
      <c r="Y40" s="45" t="s">
        <v>111</v>
      </c>
      <c r="Z40" s="45" t="s">
        <v>112</v>
      </c>
      <c r="AA40" s="45" t="s">
        <v>113</v>
      </c>
      <c r="AB40" s="138"/>
      <c r="AC40" s="45" t="s">
        <v>38</v>
      </c>
      <c r="AD40" s="45" t="s">
        <v>39</v>
      </c>
    </row>
    <row r="41" spans="1:30" x14ac:dyDescent="0.3">
      <c r="C41" s="42" t="s">
        <v>159</v>
      </c>
      <c r="D41" s="46">
        <f>podklad_tabulky_přrhled!F142</f>
        <v>3.200242130750607</v>
      </c>
      <c r="E41" s="46">
        <f>podklad_tabulky_přrhled!G142</f>
        <v>413</v>
      </c>
      <c r="F41" s="46">
        <f>podklad_tabulky_přrhled!H142</f>
        <v>2.9600484261501201</v>
      </c>
      <c r="G41" s="46">
        <f>podklad_tabulky_přrhled!I142</f>
        <v>413</v>
      </c>
      <c r="H41" s="46">
        <f>podklad_tabulky_přrhled!J142</f>
        <v>3.0663438256658591</v>
      </c>
      <c r="I41" s="46">
        <f>podklad_tabulky_přrhled!K142</f>
        <v>413</v>
      </c>
      <c r="J41" s="46">
        <f>podklad_tabulky_přrhled!L142</f>
        <v>3.4225181598062941</v>
      </c>
      <c r="K41" s="46">
        <f>podklad_tabulky_přrhled!M142</f>
        <v>413</v>
      </c>
      <c r="L41" s="46">
        <f>podklad_tabulky_přrhled!N142</f>
        <v>3.2717917675544808</v>
      </c>
      <c r="M41" s="46">
        <f>podklad_tabulky_přrhled!O142</f>
        <v>413</v>
      </c>
      <c r="N41" s="46">
        <f>podklad_tabulky_přrhled!P142</f>
        <v>1.5975786924939483</v>
      </c>
      <c r="O41" s="46">
        <f>podklad_tabulky_přrhled!Q142</f>
        <v>413</v>
      </c>
      <c r="P41" s="46">
        <f>podklad_tabulky_přrhled!R142</f>
        <v>3.0871670702179177</v>
      </c>
      <c r="Q41" s="46">
        <f>podklad_tabulky_přrhled!S142</f>
        <v>413</v>
      </c>
      <c r="R41" s="46">
        <f>podklad_tabulky_přrhled!T142</f>
        <v>1.6951170298627929</v>
      </c>
      <c r="S41" s="46">
        <f>podklad_tabulky_přrhled!U142</f>
        <v>413</v>
      </c>
      <c r="T41" s="46">
        <f>podklad_tabulky_přrhled!V142</f>
        <v>3.3296004842614977</v>
      </c>
      <c r="U41" s="46">
        <f>podklad_tabulky_přrhled!W142</f>
        <v>413</v>
      </c>
      <c r="V41" s="46">
        <f>podklad_tabulky_přrhled!X142</f>
        <v>2.050847457627119</v>
      </c>
      <c r="W41" s="46">
        <f>podklad_tabulky_přrhled!Y142</f>
        <v>413</v>
      </c>
      <c r="X41" s="46">
        <f>podklad_tabulky_přrhled!Z142</f>
        <v>1.7200968523002427</v>
      </c>
      <c r="Y41" s="46">
        <f>podklad_tabulky_přrhled!AA142</f>
        <v>413</v>
      </c>
      <c r="Z41" s="46">
        <f>podklad_tabulky_přrhled!AB142</f>
        <v>2.3159806295399519</v>
      </c>
      <c r="AA41" s="46">
        <f>podklad_tabulky_přrhled!AC142</f>
        <v>413</v>
      </c>
      <c r="AB41" s="138"/>
      <c r="AC41" s="46">
        <f>podklad_tabulky_přrhled!AD142</f>
        <v>3.0944309927360814</v>
      </c>
      <c r="AD41" s="46">
        <f>podklad_tabulky_přrhled!AE142</f>
        <v>413</v>
      </c>
    </row>
    <row r="42" spans="1:30" x14ac:dyDescent="0.3">
      <c r="A42">
        <f>B38</f>
        <v>1</v>
      </c>
      <c r="C42" s="130" t="str">
        <f>'UČITELÉ - PŘEHLED P13'!B12</f>
        <v>Celá škola</v>
      </c>
      <c r="D42" s="67">
        <f>VLOOKUP($A42,podklad_tabulky_přrhled!$A$142:$AE$196,podklad_tabulky_přrhled!F$139,0)</f>
        <v>3.200242130750607</v>
      </c>
      <c r="E42" s="67">
        <f>VLOOKUP($A42,podklad_tabulky_přrhled!$A$142:$AE$196,podklad_tabulky_přrhled!G$139,0)</f>
        <v>413</v>
      </c>
      <c r="F42" s="67">
        <f>VLOOKUP($A42,podklad_tabulky_přrhled!$A$142:$AE$196,podklad_tabulky_přrhled!H$139,0)</f>
        <v>2.9600484261501201</v>
      </c>
      <c r="G42" s="67">
        <f>VLOOKUP($A42,podklad_tabulky_přrhled!$A$142:$AE$196,podklad_tabulky_přrhled!I$139,0)</f>
        <v>413</v>
      </c>
      <c r="H42" s="67">
        <f>VLOOKUP($A42,podklad_tabulky_přrhled!$A$142:$AE$196,podklad_tabulky_přrhled!J$139,0)</f>
        <v>3.0663438256658591</v>
      </c>
      <c r="I42" s="67">
        <f>VLOOKUP($A42,podklad_tabulky_přrhled!$A$142:$AE$196,podklad_tabulky_přrhled!K$139,0)</f>
        <v>413</v>
      </c>
      <c r="J42" s="67">
        <f>VLOOKUP($A42,podklad_tabulky_přrhled!$A$142:$AE$196,podklad_tabulky_přrhled!L$139,0)</f>
        <v>3.4225181598062941</v>
      </c>
      <c r="K42" s="67">
        <f>VLOOKUP($A42,podklad_tabulky_přrhled!$A$142:$AE$196,podklad_tabulky_přrhled!M$139,0)</f>
        <v>413</v>
      </c>
      <c r="L42" s="67">
        <f>VLOOKUP($A42,podklad_tabulky_přrhled!$A$142:$AE$196,podklad_tabulky_přrhled!N$139,0)</f>
        <v>3.2717917675544808</v>
      </c>
      <c r="M42" s="67">
        <f>VLOOKUP($A42,podklad_tabulky_přrhled!$A$142:$AE$196,podklad_tabulky_přrhled!O$139,0)</f>
        <v>413</v>
      </c>
      <c r="N42" s="67">
        <f>VLOOKUP($A42,podklad_tabulky_přrhled!$A$142:$AE$196,podklad_tabulky_přrhled!P$139,0)</f>
        <v>1.5975786924939483</v>
      </c>
      <c r="O42" s="67">
        <f>VLOOKUP($A42,podklad_tabulky_přrhled!$A$142:$AE$196,podklad_tabulky_přrhled!Q$139,0)</f>
        <v>413</v>
      </c>
      <c r="P42" s="67">
        <f>VLOOKUP($A42,podklad_tabulky_přrhled!$A$142:$AE$196,podklad_tabulky_přrhled!R$139,0)</f>
        <v>3.0871670702179177</v>
      </c>
      <c r="Q42" s="67">
        <f>VLOOKUP($A42,podklad_tabulky_přrhled!$A$142:$AE$196,podklad_tabulky_přrhled!S$139,0)</f>
        <v>413</v>
      </c>
      <c r="R42" s="67">
        <f>VLOOKUP($A42,podklad_tabulky_přrhled!$A$142:$AE$196,podklad_tabulky_přrhled!T$139,0)</f>
        <v>1.6951170298627929</v>
      </c>
      <c r="S42" s="67">
        <f>VLOOKUP($A42,podklad_tabulky_přrhled!$A$142:$AE$196,podklad_tabulky_přrhled!U$139,0)</f>
        <v>413</v>
      </c>
      <c r="T42" s="67">
        <f>VLOOKUP($A42,podklad_tabulky_přrhled!$A$142:$AE$196,podklad_tabulky_přrhled!V$139,0)</f>
        <v>3.3296004842614977</v>
      </c>
      <c r="U42" s="67">
        <f>VLOOKUP($A42,podklad_tabulky_přrhled!$A$142:$AE$196,podklad_tabulky_přrhled!W$139,0)</f>
        <v>413</v>
      </c>
      <c r="V42" s="67">
        <f>VLOOKUP($A42,podklad_tabulky_přrhled!$A$142:$AE$196,podklad_tabulky_přrhled!X$139,0)</f>
        <v>2.050847457627119</v>
      </c>
      <c r="W42" s="67">
        <f>VLOOKUP($A42,podklad_tabulky_přrhled!$A$142:$AE$196,podklad_tabulky_přrhled!Y$139,0)</f>
        <v>413</v>
      </c>
      <c r="X42" s="67">
        <f>VLOOKUP($A42,podklad_tabulky_přrhled!$A$142:$AE$196,podklad_tabulky_přrhled!Z$139,0)</f>
        <v>1.7200968523002427</v>
      </c>
      <c r="Y42" s="67">
        <f>VLOOKUP($A42,podklad_tabulky_přrhled!$A$142:$AE$196,podklad_tabulky_přrhled!AA$139,0)</f>
        <v>413</v>
      </c>
      <c r="Z42" s="67">
        <f>VLOOKUP($A42,podklad_tabulky_přrhled!$A$142:$AE$196,podklad_tabulky_přrhled!AB$139,0)</f>
        <v>2.3159806295399519</v>
      </c>
      <c r="AA42" s="67">
        <f>VLOOKUP($A42,podklad_tabulky_přrhled!$A$142:$AE$196,podklad_tabulky_přrhled!AC$139,0)</f>
        <v>413</v>
      </c>
      <c r="AB42" s="138"/>
      <c r="AC42" s="67">
        <f>VLOOKUP($A42,podklad_tabulky_přrhled!$A$142:$AE$196,podklad_tabulky_přrhled!AD$139,0)</f>
        <v>3.0944309927360814</v>
      </c>
      <c r="AD42" s="67">
        <f>VLOOKUP($A42,podklad_tabulky_přrhled!$A$142:$AE$196,podklad_tabulky_přrhled!AE$139,0)</f>
        <v>413</v>
      </c>
    </row>
    <row r="43" spans="1:30" ht="28.8" x14ac:dyDescent="0.3">
      <c r="A43" t="str">
        <f>CONCATENATE($B$38,B43)</f>
        <v>11</v>
      </c>
      <c r="B43">
        <v>1</v>
      </c>
      <c r="C43" s="35" t="s">
        <v>146</v>
      </c>
      <c r="D43" s="67">
        <f>VLOOKUP($A43,podklad_tabulky_přrhled!$A$142:$AE$196,podklad_tabulky_přrhled!F$139,0)</f>
        <v>3.1542857142857144</v>
      </c>
      <c r="E43" s="67">
        <f>VLOOKUP($A43,podklad_tabulky_přrhled!$A$142:$AE$196,podklad_tabulky_přrhled!G$139,0)</f>
        <v>35</v>
      </c>
      <c r="F43" s="67">
        <f>VLOOKUP($A43,podklad_tabulky_přrhled!$A$142:$AE$196,podklad_tabulky_přrhled!H$139,0)</f>
        <v>3.0357142857142851</v>
      </c>
      <c r="G43" s="67">
        <f>VLOOKUP($A43,podklad_tabulky_přrhled!$A$142:$AE$196,podklad_tabulky_přrhled!I$139,0)</f>
        <v>35</v>
      </c>
      <c r="H43" s="67">
        <f>VLOOKUP($A43,podklad_tabulky_přrhled!$A$142:$AE$196,podklad_tabulky_přrhled!J$139,0)</f>
        <v>3.0857142857142859</v>
      </c>
      <c r="I43" s="67">
        <f>VLOOKUP($A43,podklad_tabulky_přrhled!$A$142:$AE$196,podklad_tabulky_přrhled!K$139,0)</f>
        <v>35</v>
      </c>
      <c r="J43" s="67">
        <f>VLOOKUP($A43,podklad_tabulky_přrhled!$A$142:$AE$196,podklad_tabulky_přrhled!L$139,0)</f>
        <v>3.2904761904761908</v>
      </c>
      <c r="K43" s="67">
        <f>VLOOKUP($A43,podklad_tabulky_přrhled!$A$142:$AE$196,podklad_tabulky_přrhled!M$139,0)</f>
        <v>35</v>
      </c>
      <c r="L43" s="67">
        <f>VLOOKUP($A43,podklad_tabulky_přrhled!$A$142:$AE$196,podklad_tabulky_přrhled!N$139,0)</f>
        <v>3.2214285714285715</v>
      </c>
      <c r="M43" s="67">
        <f>VLOOKUP($A43,podklad_tabulky_přrhled!$A$142:$AE$196,podklad_tabulky_přrhled!O$139,0)</f>
        <v>35</v>
      </c>
      <c r="N43" s="67">
        <f>VLOOKUP($A43,podklad_tabulky_přrhled!$A$142:$AE$196,podklad_tabulky_přrhled!P$139,0)</f>
        <v>1.6799999999999997</v>
      </c>
      <c r="O43" s="67">
        <f>VLOOKUP($A43,podklad_tabulky_přrhled!$A$142:$AE$196,podklad_tabulky_přrhled!Q$139,0)</f>
        <v>35</v>
      </c>
      <c r="P43" s="67">
        <f>VLOOKUP($A43,podklad_tabulky_přrhled!$A$142:$AE$196,podklad_tabulky_přrhled!R$139,0)</f>
        <v>3.1428571428571437</v>
      </c>
      <c r="Q43" s="67">
        <f>VLOOKUP($A43,podklad_tabulky_přrhled!$A$142:$AE$196,podklad_tabulky_přrhled!S$139,0)</f>
        <v>35</v>
      </c>
      <c r="R43" s="67">
        <f>VLOOKUP($A43,podklad_tabulky_přrhled!$A$142:$AE$196,podklad_tabulky_přrhled!T$139,0)</f>
        <v>1.8476190476190482</v>
      </c>
      <c r="S43" s="67">
        <f>VLOOKUP($A43,podklad_tabulky_přrhled!$A$142:$AE$196,podklad_tabulky_přrhled!U$139,0)</f>
        <v>35</v>
      </c>
      <c r="T43" s="67">
        <f>VLOOKUP($A43,podklad_tabulky_přrhled!$A$142:$AE$196,podklad_tabulky_přrhled!V$139,0)</f>
        <v>3.3</v>
      </c>
      <c r="U43" s="67">
        <f>VLOOKUP($A43,podklad_tabulky_přrhled!$A$142:$AE$196,podklad_tabulky_přrhled!W$139,0)</f>
        <v>35</v>
      </c>
      <c r="V43" s="67">
        <f>VLOOKUP($A43,podklad_tabulky_přrhled!$A$142:$AE$196,podklad_tabulky_přrhled!X$139,0)</f>
        <v>1.9755102040816324</v>
      </c>
      <c r="W43" s="67">
        <f>VLOOKUP($A43,podklad_tabulky_přrhled!$A$142:$AE$196,podklad_tabulky_přrhled!Y$139,0)</f>
        <v>35</v>
      </c>
      <c r="X43" s="67">
        <f>VLOOKUP($A43,podklad_tabulky_přrhled!$A$142:$AE$196,podklad_tabulky_přrhled!Z$139,0)</f>
        <v>1.7657142857142853</v>
      </c>
      <c r="Y43" s="67">
        <f>VLOOKUP($A43,podklad_tabulky_přrhled!$A$142:$AE$196,podklad_tabulky_přrhled!AA$139,0)</f>
        <v>35</v>
      </c>
      <c r="Z43" s="67">
        <f>VLOOKUP($A43,podklad_tabulky_přrhled!$A$142:$AE$196,podklad_tabulky_přrhled!AB$139,0)</f>
        <v>2.5785714285714283</v>
      </c>
      <c r="AA43" s="67">
        <f>VLOOKUP($A43,podklad_tabulky_přrhled!$A$142:$AE$196,podklad_tabulky_přrhled!AC$139,0)</f>
        <v>35</v>
      </c>
      <c r="AB43" s="138"/>
      <c r="AC43" s="67">
        <f>VLOOKUP($A43,podklad_tabulky_přrhled!$A$142:$AE$196,podklad_tabulky_přrhled!AD$139,0)</f>
        <v>2.7142857142857149</v>
      </c>
      <c r="AD43" s="67">
        <f>VLOOKUP($A43,podklad_tabulky_přrhled!$A$142:$AE$196,podklad_tabulky_přrhled!AE$139,0)</f>
        <v>35</v>
      </c>
    </row>
    <row r="44" spans="1:30" ht="28.8" x14ac:dyDescent="0.3">
      <c r="A44" t="str">
        <f t="shared" ref="A44:A52" si="2">CONCATENATE($B$38,B44)</f>
        <v>12</v>
      </c>
      <c r="B44">
        <v>2</v>
      </c>
      <c r="C44" s="35" t="s">
        <v>147</v>
      </c>
      <c r="D44" s="67">
        <f>VLOOKUP($A44,podklad_tabulky_přrhled!$A$142:$AE$196,podklad_tabulky_přrhled!F$139,0)</f>
        <v>3.2641304347826079</v>
      </c>
      <c r="E44" s="67">
        <f>VLOOKUP($A44,podklad_tabulky_přrhled!$A$142:$AE$196,podklad_tabulky_přrhled!G$139,0)</f>
        <v>46</v>
      </c>
      <c r="F44" s="67">
        <f>VLOOKUP($A44,podklad_tabulky_přrhled!$A$142:$AE$196,podklad_tabulky_přrhled!H$139,0)</f>
        <v>2.8641304347826093</v>
      </c>
      <c r="G44" s="67">
        <f>VLOOKUP($A44,podklad_tabulky_přrhled!$A$142:$AE$196,podklad_tabulky_přrhled!I$139,0)</f>
        <v>46</v>
      </c>
      <c r="H44" s="67">
        <f>VLOOKUP($A44,podklad_tabulky_přrhled!$A$142:$AE$196,podklad_tabulky_přrhled!J$139,0)</f>
        <v>3.0565217391304342</v>
      </c>
      <c r="I44" s="67">
        <f>VLOOKUP($A44,podklad_tabulky_přrhled!$A$142:$AE$196,podklad_tabulky_přrhled!K$139,0)</f>
        <v>46</v>
      </c>
      <c r="J44" s="67">
        <f>VLOOKUP($A44,podklad_tabulky_přrhled!$A$142:$AE$196,podklad_tabulky_přrhled!L$139,0)</f>
        <v>3.5108695652173916</v>
      </c>
      <c r="K44" s="67">
        <f>VLOOKUP($A44,podklad_tabulky_přrhled!$A$142:$AE$196,podklad_tabulky_přrhled!M$139,0)</f>
        <v>46</v>
      </c>
      <c r="L44" s="67">
        <f>VLOOKUP($A44,podklad_tabulky_přrhled!$A$142:$AE$196,podklad_tabulky_přrhled!N$139,0)</f>
        <v>3.3994565217391308</v>
      </c>
      <c r="M44" s="67">
        <f>VLOOKUP($A44,podklad_tabulky_přrhled!$A$142:$AE$196,podklad_tabulky_přrhled!O$139,0)</f>
        <v>46</v>
      </c>
      <c r="N44" s="67">
        <f>VLOOKUP($A44,podklad_tabulky_přrhled!$A$142:$AE$196,podklad_tabulky_přrhled!P$139,0)</f>
        <v>1.652173913043478</v>
      </c>
      <c r="O44" s="67">
        <f>VLOOKUP($A44,podklad_tabulky_přrhled!$A$142:$AE$196,podklad_tabulky_přrhled!Q$139,0)</f>
        <v>46</v>
      </c>
      <c r="P44" s="67">
        <f>VLOOKUP($A44,podklad_tabulky_přrhled!$A$142:$AE$196,podklad_tabulky_přrhled!R$139,0)</f>
        <v>3.0739130434782611</v>
      </c>
      <c r="Q44" s="67">
        <f>VLOOKUP($A44,podklad_tabulky_přrhled!$A$142:$AE$196,podklad_tabulky_přrhled!S$139,0)</f>
        <v>46</v>
      </c>
      <c r="R44" s="67">
        <f>VLOOKUP($A44,podklad_tabulky_přrhled!$A$142:$AE$196,podklad_tabulky_přrhled!T$139,0)</f>
        <v>1.5163043478260869</v>
      </c>
      <c r="S44" s="67">
        <f>VLOOKUP($A44,podklad_tabulky_přrhled!$A$142:$AE$196,podklad_tabulky_přrhled!U$139,0)</f>
        <v>46</v>
      </c>
      <c r="T44" s="67">
        <f>VLOOKUP($A44,podklad_tabulky_přrhled!$A$142:$AE$196,podklad_tabulky_přrhled!V$139,0)</f>
        <v>3.4945652173913042</v>
      </c>
      <c r="U44" s="67">
        <f>VLOOKUP($A44,podklad_tabulky_přrhled!$A$142:$AE$196,podklad_tabulky_přrhled!W$139,0)</f>
        <v>46</v>
      </c>
      <c r="V44" s="67">
        <f>VLOOKUP($A44,podklad_tabulky_přrhled!$A$142:$AE$196,podklad_tabulky_přrhled!X$139,0)</f>
        <v>1.9285714285714284</v>
      </c>
      <c r="W44" s="67">
        <f>VLOOKUP($A44,podklad_tabulky_přrhled!$A$142:$AE$196,podklad_tabulky_přrhled!Y$139,0)</f>
        <v>46</v>
      </c>
      <c r="X44" s="67">
        <f>VLOOKUP($A44,podklad_tabulky_přrhled!$A$142:$AE$196,podklad_tabulky_přrhled!Z$139,0)</f>
        <v>1.7413043478260868</v>
      </c>
      <c r="Y44" s="67">
        <f>VLOOKUP($A44,podklad_tabulky_přrhled!$A$142:$AE$196,podklad_tabulky_přrhled!AA$139,0)</f>
        <v>46</v>
      </c>
      <c r="Z44" s="67">
        <f>VLOOKUP($A44,podklad_tabulky_přrhled!$A$142:$AE$196,podklad_tabulky_přrhled!AB$139,0)</f>
        <v>2.0326086956521738</v>
      </c>
      <c r="AA44" s="67">
        <f>VLOOKUP($A44,podklad_tabulky_přrhled!$A$142:$AE$196,podklad_tabulky_přrhled!AC$139,0)</f>
        <v>46</v>
      </c>
      <c r="AB44" s="138"/>
      <c r="AC44" s="67">
        <f>VLOOKUP($A44,podklad_tabulky_přrhled!$A$142:$AE$196,podklad_tabulky_přrhled!AD$139,0)</f>
        <v>2.8043478260869561</v>
      </c>
      <c r="AD44" s="67">
        <f>VLOOKUP($A44,podklad_tabulky_přrhled!$A$142:$AE$196,podklad_tabulky_přrhled!AE$139,0)</f>
        <v>46</v>
      </c>
    </row>
    <row r="45" spans="1:30" ht="28.8" x14ac:dyDescent="0.3">
      <c r="A45" t="str">
        <f t="shared" si="2"/>
        <v>13</v>
      </c>
      <c r="B45">
        <v>3</v>
      </c>
      <c r="C45" s="35" t="s">
        <v>148</v>
      </c>
      <c r="D45" s="67">
        <f>VLOOKUP($A45,podklad_tabulky_přrhled!$A$142:$AE$196,podklad_tabulky_přrhled!F$139,0)</f>
        <v>3.1714285714285713</v>
      </c>
      <c r="E45" s="67">
        <f>VLOOKUP($A45,podklad_tabulky_přrhled!$A$142:$AE$196,podklad_tabulky_přrhled!G$139,0)</f>
        <v>28</v>
      </c>
      <c r="F45" s="67">
        <f>VLOOKUP($A45,podklad_tabulky_přrhled!$A$142:$AE$196,podklad_tabulky_přrhled!H$139,0)</f>
        <v>2.8392857142857135</v>
      </c>
      <c r="G45" s="67">
        <f>VLOOKUP($A45,podklad_tabulky_přrhled!$A$142:$AE$196,podklad_tabulky_přrhled!I$139,0)</f>
        <v>28</v>
      </c>
      <c r="H45" s="67">
        <f>VLOOKUP($A45,podklad_tabulky_přrhled!$A$142:$AE$196,podklad_tabulky_přrhled!J$139,0)</f>
        <v>2.8214285714285725</v>
      </c>
      <c r="I45" s="67">
        <f>VLOOKUP($A45,podklad_tabulky_přrhled!$A$142:$AE$196,podklad_tabulky_přrhled!K$139,0)</f>
        <v>28</v>
      </c>
      <c r="J45" s="67">
        <f>VLOOKUP($A45,podklad_tabulky_přrhled!$A$142:$AE$196,podklad_tabulky_přrhled!L$139,0)</f>
        <v>3.458333333333333</v>
      </c>
      <c r="K45" s="67">
        <f>VLOOKUP($A45,podklad_tabulky_přrhled!$A$142:$AE$196,podklad_tabulky_přrhled!M$139,0)</f>
        <v>28</v>
      </c>
      <c r="L45" s="67">
        <f>VLOOKUP($A45,podklad_tabulky_přrhled!$A$142:$AE$196,podklad_tabulky_přrhled!N$139,0)</f>
        <v>3.2276785714285712</v>
      </c>
      <c r="M45" s="67">
        <f>VLOOKUP($A45,podklad_tabulky_přrhled!$A$142:$AE$196,podklad_tabulky_přrhled!O$139,0)</f>
        <v>28</v>
      </c>
      <c r="N45" s="67">
        <f>VLOOKUP($A45,podklad_tabulky_přrhled!$A$142:$AE$196,podklad_tabulky_přrhled!P$139,0)</f>
        <v>1.7571428571428573</v>
      </c>
      <c r="O45" s="67">
        <f>VLOOKUP($A45,podklad_tabulky_přrhled!$A$142:$AE$196,podklad_tabulky_přrhled!Q$139,0)</f>
        <v>28</v>
      </c>
      <c r="P45" s="67">
        <f>VLOOKUP($A45,podklad_tabulky_přrhled!$A$142:$AE$196,podklad_tabulky_přrhled!R$139,0)</f>
        <v>3.0857142857142863</v>
      </c>
      <c r="Q45" s="67">
        <f>VLOOKUP($A45,podklad_tabulky_přrhled!$A$142:$AE$196,podklad_tabulky_přrhled!S$139,0)</f>
        <v>28</v>
      </c>
      <c r="R45" s="67">
        <f>VLOOKUP($A45,podklad_tabulky_přrhled!$A$142:$AE$196,podklad_tabulky_přrhled!T$139,0)</f>
        <v>1.7767857142857142</v>
      </c>
      <c r="S45" s="67">
        <f>VLOOKUP($A45,podklad_tabulky_přrhled!$A$142:$AE$196,podklad_tabulky_přrhled!U$139,0)</f>
        <v>28</v>
      </c>
      <c r="T45" s="67">
        <f>VLOOKUP($A45,podklad_tabulky_přrhled!$A$142:$AE$196,podklad_tabulky_přrhled!V$139,0)</f>
        <v>3.4910714285714279</v>
      </c>
      <c r="U45" s="67">
        <f>VLOOKUP($A45,podklad_tabulky_přrhled!$A$142:$AE$196,podklad_tabulky_přrhled!W$139,0)</f>
        <v>28</v>
      </c>
      <c r="V45" s="67">
        <f>VLOOKUP($A45,podklad_tabulky_přrhled!$A$142:$AE$196,podklad_tabulky_přrhled!X$139,0)</f>
        <v>2.16326530612245</v>
      </c>
      <c r="W45" s="67">
        <f>VLOOKUP($A45,podklad_tabulky_přrhled!$A$142:$AE$196,podklad_tabulky_přrhled!Y$139,0)</f>
        <v>28</v>
      </c>
      <c r="X45" s="67">
        <f>VLOOKUP($A45,podklad_tabulky_přrhled!$A$142:$AE$196,podklad_tabulky_přrhled!Z$139,0)</f>
        <v>1.7607142857142855</v>
      </c>
      <c r="Y45" s="67">
        <f>VLOOKUP($A45,podklad_tabulky_přrhled!$A$142:$AE$196,podklad_tabulky_přrhled!AA$139,0)</f>
        <v>28</v>
      </c>
      <c r="Z45" s="67">
        <f>VLOOKUP($A45,podklad_tabulky_přrhled!$A$142:$AE$196,podklad_tabulky_přrhled!AB$139,0)</f>
        <v>2.1607142857142851</v>
      </c>
      <c r="AA45" s="67">
        <f>VLOOKUP($A45,podklad_tabulky_přrhled!$A$142:$AE$196,podklad_tabulky_přrhled!AC$139,0)</f>
        <v>28</v>
      </c>
      <c r="AB45" s="138"/>
      <c r="AC45" s="67">
        <f>VLOOKUP($A45,podklad_tabulky_přrhled!$A$142:$AE$196,podklad_tabulky_přrhled!AD$139,0)</f>
        <v>3.0357142857142856</v>
      </c>
      <c r="AD45" s="67">
        <f>VLOOKUP($A45,podklad_tabulky_přrhled!$A$142:$AE$196,podklad_tabulky_přrhled!AE$139,0)</f>
        <v>28</v>
      </c>
    </row>
    <row r="46" spans="1:30" x14ac:dyDescent="0.3">
      <c r="A46" t="str">
        <f t="shared" si="2"/>
        <v>14</v>
      </c>
      <c r="B46">
        <v>4</v>
      </c>
      <c r="C46" s="35" t="s">
        <v>149</v>
      </c>
      <c r="D46" s="67">
        <f>VLOOKUP($A46,podklad_tabulky_přrhled!$A$142:$AE$196,podklad_tabulky_přrhled!F$139,0)</f>
        <v>3.3149999999999999</v>
      </c>
      <c r="E46" s="67">
        <f>VLOOKUP($A46,podklad_tabulky_přrhled!$A$142:$AE$196,podklad_tabulky_přrhled!G$139,0)</f>
        <v>30</v>
      </c>
      <c r="F46" s="67">
        <f>VLOOKUP($A46,podklad_tabulky_přrhled!$A$142:$AE$196,podklad_tabulky_přrhled!H$139,0)</f>
        <v>3.3666666666666671</v>
      </c>
      <c r="G46" s="67">
        <f>VLOOKUP($A46,podklad_tabulky_přrhled!$A$142:$AE$196,podklad_tabulky_přrhled!I$139,0)</f>
        <v>30</v>
      </c>
      <c r="H46" s="67">
        <f>VLOOKUP($A46,podklad_tabulky_přrhled!$A$142:$AE$196,podklad_tabulky_přrhled!J$139,0)</f>
        <v>3.34</v>
      </c>
      <c r="I46" s="67">
        <f>VLOOKUP($A46,podklad_tabulky_přrhled!$A$142:$AE$196,podklad_tabulky_přrhled!K$139,0)</f>
        <v>30</v>
      </c>
      <c r="J46" s="67">
        <f>VLOOKUP($A46,podklad_tabulky_přrhled!$A$142:$AE$196,podklad_tabulky_přrhled!L$139,0)</f>
        <v>3.5944444444444446</v>
      </c>
      <c r="K46" s="67">
        <f>VLOOKUP($A46,podklad_tabulky_přrhled!$A$142:$AE$196,podklad_tabulky_přrhled!M$139,0)</f>
        <v>30</v>
      </c>
      <c r="L46" s="67">
        <f>VLOOKUP($A46,podklad_tabulky_přrhled!$A$142:$AE$196,podklad_tabulky_přrhled!N$139,0)</f>
        <v>3.3583333333333334</v>
      </c>
      <c r="M46" s="67">
        <f>VLOOKUP($A46,podklad_tabulky_přrhled!$A$142:$AE$196,podklad_tabulky_přrhled!O$139,0)</f>
        <v>30</v>
      </c>
      <c r="N46" s="67">
        <f>VLOOKUP($A46,podklad_tabulky_přrhled!$A$142:$AE$196,podklad_tabulky_přrhled!P$139,0)</f>
        <v>1.3200000000000003</v>
      </c>
      <c r="O46" s="67">
        <f>VLOOKUP($A46,podklad_tabulky_přrhled!$A$142:$AE$196,podklad_tabulky_přrhled!Q$139,0)</f>
        <v>30</v>
      </c>
      <c r="P46" s="67">
        <f>VLOOKUP($A46,podklad_tabulky_přrhled!$A$142:$AE$196,podklad_tabulky_přrhled!R$139,0)</f>
        <v>3.24</v>
      </c>
      <c r="Q46" s="67">
        <f>VLOOKUP($A46,podklad_tabulky_přrhled!$A$142:$AE$196,podklad_tabulky_přrhled!S$139,0)</f>
        <v>30</v>
      </c>
      <c r="R46" s="67">
        <f>VLOOKUP($A46,podklad_tabulky_přrhled!$A$142:$AE$196,podklad_tabulky_přrhled!T$139,0)</f>
        <v>1.4388888888888889</v>
      </c>
      <c r="S46" s="67">
        <f>VLOOKUP($A46,podklad_tabulky_přrhled!$A$142:$AE$196,podklad_tabulky_přrhled!U$139,0)</f>
        <v>30</v>
      </c>
      <c r="T46" s="67">
        <f>VLOOKUP($A46,podklad_tabulky_přrhled!$A$142:$AE$196,podklad_tabulky_přrhled!V$139,0)</f>
        <v>3.2041666666666666</v>
      </c>
      <c r="U46" s="67">
        <f>VLOOKUP($A46,podklad_tabulky_přrhled!$A$142:$AE$196,podklad_tabulky_přrhled!W$139,0)</f>
        <v>30</v>
      </c>
      <c r="V46" s="67">
        <f>VLOOKUP($A46,podklad_tabulky_přrhled!$A$142:$AE$196,podklad_tabulky_přrhled!X$139,0)</f>
        <v>1.9190476190476189</v>
      </c>
      <c r="W46" s="67">
        <f>VLOOKUP($A46,podklad_tabulky_přrhled!$A$142:$AE$196,podklad_tabulky_přrhled!Y$139,0)</f>
        <v>30</v>
      </c>
      <c r="X46" s="67">
        <f>VLOOKUP($A46,podklad_tabulky_přrhled!$A$142:$AE$196,podklad_tabulky_přrhled!Z$139,0)</f>
        <v>1.6833333333333331</v>
      </c>
      <c r="Y46" s="67">
        <f>VLOOKUP($A46,podklad_tabulky_přrhled!$A$142:$AE$196,podklad_tabulky_přrhled!AA$139,0)</f>
        <v>30</v>
      </c>
      <c r="Z46" s="67">
        <f>VLOOKUP($A46,podklad_tabulky_přrhled!$A$142:$AE$196,podklad_tabulky_přrhled!AB$139,0)</f>
        <v>2.0416666666666665</v>
      </c>
      <c r="AA46" s="67">
        <f>VLOOKUP($A46,podklad_tabulky_přrhled!$A$142:$AE$196,podklad_tabulky_přrhled!AC$139,0)</f>
        <v>30</v>
      </c>
      <c r="AB46" s="138"/>
      <c r="AC46" s="67">
        <f>VLOOKUP($A46,podklad_tabulky_přrhled!$A$142:$AE$196,podklad_tabulky_přrhled!AD$139,0)</f>
        <v>3.7666666666666671</v>
      </c>
      <c r="AD46" s="67">
        <f>VLOOKUP($A46,podklad_tabulky_přrhled!$A$142:$AE$196,podklad_tabulky_přrhled!AE$139,0)</f>
        <v>30</v>
      </c>
    </row>
    <row r="47" spans="1:30" x14ac:dyDescent="0.3">
      <c r="A47" t="str">
        <f t="shared" si="2"/>
        <v>15</v>
      </c>
      <c r="B47">
        <v>5</v>
      </c>
      <c r="C47" s="35" t="s">
        <v>150</v>
      </c>
      <c r="D47" s="67">
        <f>VLOOKUP($A47,podklad_tabulky_přrhled!$A$142:$AE$196,podklad_tabulky_přrhled!F$139,0)</f>
        <v>3.0620689655172417</v>
      </c>
      <c r="E47" s="67">
        <f>VLOOKUP($A47,podklad_tabulky_přrhled!$A$142:$AE$196,podklad_tabulky_přrhled!G$139,0)</f>
        <v>29</v>
      </c>
      <c r="F47" s="67">
        <f>VLOOKUP($A47,podklad_tabulky_přrhled!$A$142:$AE$196,podklad_tabulky_přrhled!H$139,0)</f>
        <v>2.8793103448275859</v>
      </c>
      <c r="G47" s="67">
        <f>VLOOKUP($A47,podklad_tabulky_přrhled!$A$142:$AE$196,podklad_tabulky_přrhled!I$139,0)</f>
        <v>29</v>
      </c>
      <c r="H47" s="67">
        <f>VLOOKUP($A47,podklad_tabulky_přrhled!$A$142:$AE$196,podklad_tabulky_přrhled!J$139,0)</f>
        <v>3.1172413793103448</v>
      </c>
      <c r="I47" s="67">
        <f>VLOOKUP($A47,podklad_tabulky_přrhled!$A$142:$AE$196,podklad_tabulky_přrhled!K$139,0)</f>
        <v>29</v>
      </c>
      <c r="J47" s="67">
        <f>VLOOKUP($A47,podklad_tabulky_přrhled!$A$142:$AE$196,podklad_tabulky_přrhled!L$139,0)</f>
        <v>3.2931034482758625</v>
      </c>
      <c r="K47" s="67">
        <f>VLOOKUP($A47,podklad_tabulky_přrhled!$A$142:$AE$196,podklad_tabulky_přrhled!M$139,0)</f>
        <v>29</v>
      </c>
      <c r="L47" s="67">
        <f>VLOOKUP($A47,podklad_tabulky_přrhled!$A$142:$AE$196,podklad_tabulky_přrhled!N$139,0)</f>
        <v>3.0862068965517242</v>
      </c>
      <c r="M47" s="67">
        <f>VLOOKUP($A47,podklad_tabulky_přrhled!$A$142:$AE$196,podklad_tabulky_přrhled!O$139,0)</f>
        <v>29</v>
      </c>
      <c r="N47" s="67">
        <f>VLOOKUP($A47,podklad_tabulky_přrhled!$A$142:$AE$196,podklad_tabulky_přrhled!P$139,0)</f>
        <v>1.5931034482758624</v>
      </c>
      <c r="O47" s="67">
        <f>VLOOKUP($A47,podklad_tabulky_přrhled!$A$142:$AE$196,podklad_tabulky_přrhled!Q$139,0)</f>
        <v>29</v>
      </c>
      <c r="P47" s="67">
        <f>VLOOKUP($A47,podklad_tabulky_přrhled!$A$142:$AE$196,podklad_tabulky_přrhled!R$139,0)</f>
        <v>2.9724137931034478</v>
      </c>
      <c r="Q47" s="67">
        <f>VLOOKUP($A47,podklad_tabulky_přrhled!$A$142:$AE$196,podklad_tabulky_přrhled!S$139,0)</f>
        <v>29</v>
      </c>
      <c r="R47" s="67">
        <f>VLOOKUP($A47,podklad_tabulky_přrhled!$A$142:$AE$196,podklad_tabulky_přrhled!T$139,0)</f>
        <v>1.9310344827586208</v>
      </c>
      <c r="S47" s="67">
        <f>VLOOKUP($A47,podklad_tabulky_přrhled!$A$142:$AE$196,podklad_tabulky_přrhled!U$139,0)</f>
        <v>29</v>
      </c>
      <c r="T47" s="67">
        <f>VLOOKUP($A47,podklad_tabulky_přrhled!$A$142:$AE$196,podklad_tabulky_přrhled!V$139,0)</f>
        <v>3.3448275862068964</v>
      </c>
      <c r="U47" s="67">
        <f>VLOOKUP($A47,podklad_tabulky_přrhled!$A$142:$AE$196,podklad_tabulky_přrhled!W$139,0)</f>
        <v>29</v>
      </c>
      <c r="V47" s="67">
        <f>VLOOKUP($A47,podklad_tabulky_přrhled!$A$142:$AE$196,podklad_tabulky_přrhled!X$139,0)</f>
        <v>2.2561576354679809</v>
      </c>
      <c r="W47" s="67">
        <f>VLOOKUP($A47,podklad_tabulky_přrhled!$A$142:$AE$196,podklad_tabulky_přrhled!Y$139,0)</f>
        <v>29</v>
      </c>
      <c r="X47" s="67">
        <f>VLOOKUP($A47,podklad_tabulky_přrhled!$A$142:$AE$196,podklad_tabulky_přrhled!Z$139,0)</f>
        <v>1.9</v>
      </c>
      <c r="Y47" s="67">
        <f>VLOOKUP($A47,podklad_tabulky_přrhled!$A$142:$AE$196,podklad_tabulky_přrhled!AA$139,0)</f>
        <v>29</v>
      </c>
      <c r="Z47" s="67">
        <f>VLOOKUP($A47,podklad_tabulky_přrhled!$A$142:$AE$196,podklad_tabulky_přrhled!AB$139,0)</f>
        <v>2.4913793103448278</v>
      </c>
      <c r="AA47" s="67">
        <f>VLOOKUP($A47,podklad_tabulky_přrhled!$A$142:$AE$196,podklad_tabulky_přrhled!AC$139,0)</f>
        <v>29</v>
      </c>
      <c r="AB47" s="137"/>
      <c r="AC47" s="67">
        <f>VLOOKUP($A47,podklad_tabulky_přrhled!$A$142:$AE$196,podklad_tabulky_přrhled!AD$139,0)</f>
        <v>3.3103448275862073</v>
      </c>
      <c r="AD47" s="67">
        <f>VLOOKUP($A47,podklad_tabulky_přrhled!$A$142:$AE$196,podklad_tabulky_přrhled!AE$139,0)</f>
        <v>29</v>
      </c>
    </row>
    <row r="48" spans="1:30" ht="28.8" x14ac:dyDescent="0.3">
      <c r="A48" t="str">
        <f t="shared" si="2"/>
        <v>16</v>
      </c>
      <c r="B48">
        <v>6</v>
      </c>
      <c r="C48" s="35" t="s">
        <v>151</v>
      </c>
      <c r="D48" s="67">
        <f>VLOOKUP($A48,podklad_tabulky_přrhled!$A$142:$AE$196,podklad_tabulky_přrhled!F$139,0)</f>
        <v>3.0882978723404246</v>
      </c>
      <c r="E48" s="67">
        <f>VLOOKUP($A48,podklad_tabulky_přrhled!$A$142:$AE$196,podklad_tabulky_přrhled!G$139,0)</f>
        <v>47</v>
      </c>
      <c r="F48" s="67">
        <f>VLOOKUP($A48,podklad_tabulky_přrhled!$A$142:$AE$196,podklad_tabulky_přrhled!H$139,0)</f>
        <v>2.6702127659574471</v>
      </c>
      <c r="G48" s="67">
        <f>VLOOKUP($A48,podklad_tabulky_přrhled!$A$142:$AE$196,podklad_tabulky_přrhled!I$139,0)</f>
        <v>47</v>
      </c>
      <c r="H48" s="67">
        <f>VLOOKUP($A48,podklad_tabulky_přrhled!$A$142:$AE$196,podklad_tabulky_přrhled!J$139,0)</f>
        <v>2.8723404255319154</v>
      </c>
      <c r="I48" s="67">
        <f>VLOOKUP($A48,podklad_tabulky_přrhled!$A$142:$AE$196,podklad_tabulky_přrhled!K$139,0)</f>
        <v>47</v>
      </c>
      <c r="J48" s="67">
        <f>VLOOKUP($A48,podklad_tabulky_přrhled!$A$142:$AE$196,podklad_tabulky_přrhled!L$139,0)</f>
        <v>3.3120567375886543</v>
      </c>
      <c r="K48" s="67">
        <f>VLOOKUP($A48,podklad_tabulky_přrhled!$A$142:$AE$196,podklad_tabulky_přrhled!M$139,0)</f>
        <v>47</v>
      </c>
      <c r="L48" s="67">
        <f>VLOOKUP($A48,podklad_tabulky_přrhled!$A$142:$AE$196,podklad_tabulky_přrhled!N$139,0)</f>
        <v>3.1968085106382977</v>
      </c>
      <c r="M48" s="67">
        <f>VLOOKUP($A48,podklad_tabulky_přrhled!$A$142:$AE$196,podklad_tabulky_přrhled!O$139,0)</f>
        <v>47</v>
      </c>
      <c r="N48" s="67">
        <f>VLOOKUP($A48,podklad_tabulky_přrhled!$A$142:$AE$196,podklad_tabulky_přrhled!P$139,0)</f>
        <v>1.7829787234042553</v>
      </c>
      <c r="O48" s="67">
        <f>VLOOKUP($A48,podklad_tabulky_přrhled!$A$142:$AE$196,podklad_tabulky_přrhled!Q$139,0)</f>
        <v>47</v>
      </c>
      <c r="P48" s="67">
        <f>VLOOKUP($A48,podklad_tabulky_přrhled!$A$142:$AE$196,podklad_tabulky_přrhled!R$139,0)</f>
        <v>2.9617021276595743</v>
      </c>
      <c r="Q48" s="67">
        <f>VLOOKUP($A48,podklad_tabulky_přrhled!$A$142:$AE$196,podklad_tabulky_přrhled!S$139,0)</f>
        <v>47</v>
      </c>
      <c r="R48" s="67">
        <f>VLOOKUP($A48,podklad_tabulky_přrhled!$A$142:$AE$196,podklad_tabulky_přrhled!T$139,0)</f>
        <v>1.8280141843971629</v>
      </c>
      <c r="S48" s="67">
        <f>VLOOKUP($A48,podklad_tabulky_přrhled!$A$142:$AE$196,podklad_tabulky_přrhled!U$139,0)</f>
        <v>47</v>
      </c>
      <c r="T48" s="67">
        <f>VLOOKUP($A48,podklad_tabulky_přrhled!$A$142:$AE$196,podklad_tabulky_přrhled!V$139,0)</f>
        <v>3.3058510638297869</v>
      </c>
      <c r="U48" s="67">
        <f>VLOOKUP($A48,podklad_tabulky_přrhled!$A$142:$AE$196,podklad_tabulky_přrhled!W$139,0)</f>
        <v>47</v>
      </c>
      <c r="V48" s="67">
        <f>VLOOKUP($A48,podklad_tabulky_přrhled!$A$142:$AE$196,podklad_tabulky_přrhled!X$139,0)</f>
        <v>2.0455927051671732</v>
      </c>
      <c r="W48" s="67">
        <f>VLOOKUP($A48,podklad_tabulky_přrhled!$A$142:$AE$196,podklad_tabulky_přrhled!Y$139,0)</f>
        <v>47</v>
      </c>
      <c r="X48" s="67">
        <f>VLOOKUP($A48,podklad_tabulky_přrhled!$A$142:$AE$196,podklad_tabulky_přrhled!Z$139,0)</f>
        <v>1.6148936170212764</v>
      </c>
      <c r="Y48" s="67">
        <f>VLOOKUP($A48,podklad_tabulky_přrhled!$A$142:$AE$196,podklad_tabulky_přrhled!AA$139,0)</f>
        <v>47</v>
      </c>
      <c r="Z48" s="67">
        <f>VLOOKUP($A48,podklad_tabulky_přrhled!$A$142:$AE$196,podklad_tabulky_přrhled!AB$139,0)</f>
        <v>2.4202127659574466</v>
      </c>
      <c r="AA48" s="67">
        <f>VLOOKUP($A48,podklad_tabulky_přrhled!$A$142:$AE$196,podklad_tabulky_přrhled!AC$139,0)</f>
        <v>47</v>
      </c>
      <c r="AB48" s="137"/>
      <c r="AC48" s="67">
        <f>VLOOKUP($A48,podklad_tabulky_přrhled!$A$142:$AE$196,podklad_tabulky_přrhled!AD$139,0)</f>
        <v>3.0000000000000004</v>
      </c>
      <c r="AD48" s="67">
        <f>VLOOKUP($A48,podklad_tabulky_přrhled!$A$142:$AE$196,podklad_tabulky_přrhled!AE$139,0)</f>
        <v>47</v>
      </c>
    </row>
    <row r="49" spans="1:30" x14ac:dyDescent="0.3">
      <c r="A49" t="str">
        <f t="shared" si="2"/>
        <v>17</v>
      </c>
      <c r="B49">
        <v>7</v>
      </c>
      <c r="C49" s="35" t="s">
        <v>152</v>
      </c>
      <c r="D49" s="67">
        <f>VLOOKUP($A49,podklad_tabulky_přrhled!$A$142:$AE$196,podklad_tabulky_přrhled!F$139,0)</f>
        <v>3.0166666666666662</v>
      </c>
      <c r="E49" s="67">
        <f>VLOOKUP($A49,podklad_tabulky_přrhled!$A$142:$AE$196,podklad_tabulky_přrhled!G$139,0)</f>
        <v>39</v>
      </c>
      <c r="F49" s="67">
        <f>VLOOKUP($A49,podklad_tabulky_přrhled!$A$142:$AE$196,podklad_tabulky_přrhled!H$139,0)</f>
        <v>2.8461538461538463</v>
      </c>
      <c r="G49" s="67">
        <f>VLOOKUP($A49,podklad_tabulky_přrhled!$A$142:$AE$196,podklad_tabulky_přrhled!I$139,0)</f>
        <v>39</v>
      </c>
      <c r="H49" s="67">
        <f>VLOOKUP($A49,podklad_tabulky_přrhled!$A$142:$AE$196,podklad_tabulky_přrhled!J$139,0)</f>
        <v>3.0564102564102567</v>
      </c>
      <c r="I49" s="67">
        <f>VLOOKUP($A49,podklad_tabulky_přrhled!$A$142:$AE$196,podklad_tabulky_přrhled!K$139,0)</f>
        <v>39</v>
      </c>
      <c r="J49" s="67">
        <f>VLOOKUP($A49,podklad_tabulky_přrhled!$A$142:$AE$196,podklad_tabulky_přrhled!L$139,0)</f>
        <v>3.200854700854701</v>
      </c>
      <c r="K49" s="67">
        <f>VLOOKUP($A49,podklad_tabulky_přrhled!$A$142:$AE$196,podklad_tabulky_přrhled!M$139,0)</f>
        <v>39</v>
      </c>
      <c r="L49" s="67">
        <f>VLOOKUP($A49,podklad_tabulky_přrhled!$A$142:$AE$196,podklad_tabulky_přrhled!N$139,0)</f>
        <v>3.0480769230769242</v>
      </c>
      <c r="M49" s="67">
        <f>VLOOKUP($A49,podklad_tabulky_přrhled!$A$142:$AE$196,podklad_tabulky_přrhled!O$139,0)</f>
        <v>39</v>
      </c>
      <c r="N49" s="67">
        <f>VLOOKUP($A49,podklad_tabulky_přrhled!$A$142:$AE$196,podklad_tabulky_přrhled!P$139,0)</f>
        <v>1.584615384615385</v>
      </c>
      <c r="O49" s="67">
        <f>VLOOKUP($A49,podklad_tabulky_přrhled!$A$142:$AE$196,podklad_tabulky_přrhled!Q$139,0)</f>
        <v>39</v>
      </c>
      <c r="P49" s="67">
        <f>VLOOKUP($A49,podklad_tabulky_přrhled!$A$142:$AE$196,podklad_tabulky_přrhled!R$139,0)</f>
        <v>2.8153846153846152</v>
      </c>
      <c r="Q49" s="67">
        <f>VLOOKUP($A49,podklad_tabulky_přrhled!$A$142:$AE$196,podklad_tabulky_přrhled!S$139,0)</f>
        <v>39</v>
      </c>
      <c r="R49" s="67">
        <f>VLOOKUP($A49,podklad_tabulky_přrhled!$A$142:$AE$196,podklad_tabulky_přrhled!T$139,0)</f>
        <v>1.8525641025641026</v>
      </c>
      <c r="S49" s="67">
        <f>VLOOKUP($A49,podklad_tabulky_přrhled!$A$142:$AE$196,podklad_tabulky_přrhled!U$139,0)</f>
        <v>39</v>
      </c>
      <c r="T49" s="67">
        <f>VLOOKUP($A49,podklad_tabulky_přrhled!$A$142:$AE$196,podklad_tabulky_přrhled!V$139,0)</f>
        <v>3.294871794871796</v>
      </c>
      <c r="U49" s="67">
        <f>VLOOKUP($A49,podklad_tabulky_přrhled!$A$142:$AE$196,podklad_tabulky_přrhled!W$139,0)</f>
        <v>39</v>
      </c>
      <c r="V49" s="67">
        <f>VLOOKUP($A49,podklad_tabulky_přrhled!$A$142:$AE$196,podklad_tabulky_přrhled!X$139,0)</f>
        <v>2.0952380952380949</v>
      </c>
      <c r="W49" s="67">
        <f>VLOOKUP($A49,podklad_tabulky_přrhled!$A$142:$AE$196,podklad_tabulky_přrhled!Y$139,0)</f>
        <v>39</v>
      </c>
      <c r="X49" s="67">
        <f>VLOOKUP($A49,podklad_tabulky_přrhled!$A$142:$AE$196,podklad_tabulky_přrhled!Z$139,0)</f>
        <v>1.9230769230769231</v>
      </c>
      <c r="Y49" s="67">
        <f>VLOOKUP($A49,podklad_tabulky_přrhled!$A$142:$AE$196,podklad_tabulky_přrhled!AA$139,0)</f>
        <v>39</v>
      </c>
      <c r="Z49" s="67">
        <f>VLOOKUP($A49,podklad_tabulky_přrhled!$A$142:$AE$196,podklad_tabulky_přrhled!AB$139,0)</f>
        <v>2.4807692307692304</v>
      </c>
      <c r="AA49" s="67">
        <f>VLOOKUP($A49,podklad_tabulky_přrhled!$A$142:$AE$196,podklad_tabulky_přrhled!AC$139,0)</f>
        <v>39</v>
      </c>
      <c r="AB49" s="137"/>
      <c r="AC49" s="67">
        <f>VLOOKUP($A49,podklad_tabulky_přrhled!$A$142:$AE$196,podklad_tabulky_přrhled!AD$139,0)</f>
        <v>2.7948717948717952</v>
      </c>
      <c r="AD49" s="67">
        <f>VLOOKUP($A49,podklad_tabulky_přrhled!$A$142:$AE$196,podklad_tabulky_přrhled!AE$139,0)</f>
        <v>39</v>
      </c>
    </row>
    <row r="50" spans="1:30" x14ac:dyDescent="0.3">
      <c r="A50" t="str">
        <f t="shared" si="2"/>
        <v>18</v>
      </c>
      <c r="B50">
        <v>8</v>
      </c>
      <c r="C50" s="35" t="s">
        <v>153</v>
      </c>
      <c r="D50" s="67">
        <f>VLOOKUP($A50,podklad_tabulky_přrhled!$A$142:$AE$196,podklad_tabulky_přrhled!F$139,0)</f>
        <v>3.3928571428571437</v>
      </c>
      <c r="E50" s="67">
        <f>VLOOKUP($A50,podklad_tabulky_přrhled!$A$142:$AE$196,podklad_tabulky_přrhled!G$139,0)</f>
        <v>49</v>
      </c>
      <c r="F50" s="67">
        <f>VLOOKUP($A50,podklad_tabulky_přrhled!$A$142:$AE$196,podklad_tabulky_přrhled!H$139,0)</f>
        <v>3.3520408163265314</v>
      </c>
      <c r="G50" s="67">
        <f>VLOOKUP($A50,podklad_tabulky_přrhled!$A$142:$AE$196,podklad_tabulky_přrhled!I$139,0)</f>
        <v>49</v>
      </c>
      <c r="H50" s="67">
        <f>VLOOKUP($A50,podklad_tabulky_přrhled!$A$142:$AE$196,podklad_tabulky_přrhled!J$139,0)</f>
        <v>3.2163265306122453</v>
      </c>
      <c r="I50" s="67">
        <f>VLOOKUP($A50,podklad_tabulky_přrhled!$A$142:$AE$196,podklad_tabulky_přrhled!K$139,0)</f>
        <v>49</v>
      </c>
      <c r="J50" s="67">
        <f>VLOOKUP($A50,podklad_tabulky_přrhled!$A$142:$AE$196,podklad_tabulky_přrhled!L$139,0)</f>
        <v>3.6564625850340149</v>
      </c>
      <c r="K50" s="67">
        <f>VLOOKUP($A50,podklad_tabulky_přrhled!$A$142:$AE$196,podklad_tabulky_přrhled!M$139,0)</f>
        <v>49</v>
      </c>
      <c r="L50" s="67">
        <f>VLOOKUP($A50,podklad_tabulky_přrhled!$A$142:$AE$196,podklad_tabulky_přrhled!N$139,0)</f>
        <v>3.5025510204081631</v>
      </c>
      <c r="M50" s="67">
        <f>VLOOKUP($A50,podklad_tabulky_přrhled!$A$142:$AE$196,podklad_tabulky_přrhled!O$139,0)</f>
        <v>49</v>
      </c>
      <c r="N50" s="67">
        <f>VLOOKUP($A50,podklad_tabulky_přrhled!$A$142:$AE$196,podklad_tabulky_přrhled!P$139,0)</f>
        <v>1.3346938775510204</v>
      </c>
      <c r="O50" s="67">
        <f>VLOOKUP($A50,podklad_tabulky_přrhled!$A$142:$AE$196,podklad_tabulky_přrhled!Q$139,0)</f>
        <v>49</v>
      </c>
      <c r="P50" s="67">
        <f>VLOOKUP($A50,podklad_tabulky_přrhled!$A$142:$AE$196,podklad_tabulky_přrhled!R$139,0)</f>
        <v>3.2938775510204086</v>
      </c>
      <c r="Q50" s="67">
        <f>VLOOKUP($A50,podklad_tabulky_přrhled!$A$142:$AE$196,podklad_tabulky_přrhled!S$139,0)</f>
        <v>49</v>
      </c>
      <c r="R50" s="67">
        <f>VLOOKUP($A50,podklad_tabulky_přrhled!$A$142:$AE$196,podklad_tabulky_přrhled!T$139,0)</f>
        <v>1.4285714285714288</v>
      </c>
      <c r="S50" s="67">
        <f>VLOOKUP($A50,podklad_tabulky_přrhled!$A$142:$AE$196,podklad_tabulky_přrhled!U$139,0)</f>
        <v>49</v>
      </c>
      <c r="T50" s="67">
        <f>VLOOKUP($A50,podklad_tabulky_přrhled!$A$142:$AE$196,podklad_tabulky_přrhled!V$139,0)</f>
        <v>3.4668367346938775</v>
      </c>
      <c r="U50" s="67">
        <f>VLOOKUP($A50,podklad_tabulky_přrhled!$A$142:$AE$196,podklad_tabulky_přrhled!W$139,0)</f>
        <v>49</v>
      </c>
      <c r="V50" s="67">
        <f>VLOOKUP($A50,podklad_tabulky_přrhled!$A$142:$AE$196,podklad_tabulky_přrhled!X$139,0)</f>
        <v>1.9387755102040818</v>
      </c>
      <c r="W50" s="67">
        <f>VLOOKUP($A50,podklad_tabulky_přrhled!$A$142:$AE$196,podklad_tabulky_přrhled!Y$139,0)</f>
        <v>49</v>
      </c>
      <c r="X50" s="67">
        <f>VLOOKUP($A50,podklad_tabulky_přrhled!$A$142:$AE$196,podklad_tabulky_přrhled!Z$139,0)</f>
        <v>1.5734693877551018</v>
      </c>
      <c r="Y50" s="67">
        <f>VLOOKUP($A50,podklad_tabulky_přrhled!$A$142:$AE$196,podklad_tabulky_přrhled!AA$139,0)</f>
        <v>49</v>
      </c>
      <c r="Z50" s="67">
        <f>VLOOKUP($A50,podklad_tabulky_přrhled!$A$142:$AE$196,podklad_tabulky_přrhled!AB$139,0)</f>
        <v>2.0357142857142856</v>
      </c>
      <c r="AA50" s="67">
        <f>VLOOKUP($A50,podklad_tabulky_přrhled!$A$142:$AE$196,podklad_tabulky_přrhled!AC$139,0)</f>
        <v>49</v>
      </c>
      <c r="AB50" s="137"/>
      <c r="AC50" s="67">
        <f>VLOOKUP($A50,podklad_tabulky_přrhled!$A$142:$AE$196,podklad_tabulky_přrhled!AD$139,0)</f>
        <v>3.3673469387755102</v>
      </c>
      <c r="AD50" s="67">
        <f>VLOOKUP($A50,podklad_tabulky_přrhled!$A$142:$AE$196,podklad_tabulky_přrhled!AE$139,0)</f>
        <v>49</v>
      </c>
    </row>
    <row r="51" spans="1:30" ht="28.8" x14ac:dyDescent="0.3">
      <c r="A51" t="str">
        <f t="shared" si="2"/>
        <v>19</v>
      </c>
      <c r="B51">
        <v>9</v>
      </c>
      <c r="C51" s="35" t="s">
        <v>154</v>
      </c>
      <c r="D51" s="67">
        <f>VLOOKUP($A51,podklad_tabulky_přrhled!$A$142:$AE$196,podklad_tabulky_přrhled!F$139,0)</f>
        <v>3.2333333333333352</v>
      </c>
      <c r="E51" s="67">
        <f>VLOOKUP($A51,podklad_tabulky_přrhled!$A$142:$AE$196,podklad_tabulky_přrhled!G$139,0)</f>
        <v>66</v>
      </c>
      <c r="F51" s="67">
        <f>VLOOKUP($A51,podklad_tabulky_přrhled!$A$142:$AE$196,podklad_tabulky_přrhled!H$139,0)</f>
        <v>2.9280303030303032</v>
      </c>
      <c r="G51" s="67">
        <f>VLOOKUP($A51,podklad_tabulky_přrhled!$A$142:$AE$196,podklad_tabulky_přrhled!I$139,0)</f>
        <v>66</v>
      </c>
      <c r="H51" s="67">
        <f>VLOOKUP($A51,podklad_tabulky_přrhled!$A$142:$AE$196,podklad_tabulky_přrhled!J$139,0)</f>
        <v>3.0515151515151522</v>
      </c>
      <c r="I51" s="67">
        <f>VLOOKUP($A51,podklad_tabulky_přrhled!$A$142:$AE$196,podklad_tabulky_přrhled!K$139,0)</f>
        <v>66</v>
      </c>
      <c r="J51" s="67">
        <f>VLOOKUP($A51,podklad_tabulky_přrhled!$A$142:$AE$196,podklad_tabulky_přrhled!L$139,0)</f>
        <v>3.4797979797979792</v>
      </c>
      <c r="K51" s="67">
        <f>VLOOKUP($A51,podklad_tabulky_přrhled!$A$142:$AE$196,podklad_tabulky_přrhled!M$139,0)</f>
        <v>66</v>
      </c>
      <c r="L51" s="67">
        <f>VLOOKUP($A51,podklad_tabulky_přrhled!$A$142:$AE$196,podklad_tabulky_přrhled!N$139,0)</f>
        <v>3.3257575757575761</v>
      </c>
      <c r="M51" s="67">
        <f>VLOOKUP($A51,podklad_tabulky_přrhled!$A$142:$AE$196,podklad_tabulky_přrhled!O$139,0)</f>
        <v>66</v>
      </c>
      <c r="N51" s="67">
        <f>VLOOKUP($A51,podklad_tabulky_přrhled!$A$142:$AE$196,podklad_tabulky_přrhled!P$139,0)</f>
        <v>1.6060606060606062</v>
      </c>
      <c r="O51" s="67">
        <f>VLOOKUP($A51,podklad_tabulky_přrhled!$A$142:$AE$196,podklad_tabulky_přrhled!Q$139,0)</f>
        <v>66</v>
      </c>
      <c r="P51" s="67">
        <f>VLOOKUP($A51,podklad_tabulky_přrhled!$A$142:$AE$196,podklad_tabulky_přrhled!R$139,0)</f>
        <v>3.018181818181819</v>
      </c>
      <c r="Q51" s="67">
        <f>VLOOKUP($A51,podklad_tabulky_přrhled!$A$142:$AE$196,podklad_tabulky_přrhled!S$139,0)</f>
        <v>66</v>
      </c>
      <c r="R51" s="67">
        <f>VLOOKUP($A51,podklad_tabulky_přrhled!$A$142:$AE$196,podklad_tabulky_přrhled!T$139,0)</f>
        <v>1.6212121212121213</v>
      </c>
      <c r="S51" s="67">
        <f>VLOOKUP($A51,podklad_tabulky_přrhled!$A$142:$AE$196,podklad_tabulky_přrhled!U$139,0)</f>
        <v>66</v>
      </c>
      <c r="T51" s="67">
        <f>VLOOKUP($A51,podklad_tabulky_přrhled!$A$142:$AE$196,podklad_tabulky_přrhled!V$139,0)</f>
        <v>3.3181818181818179</v>
      </c>
      <c r="U51" s="67">
        <f>VLOOKUP($A51,podklad_tabulky_přrhled!$A$142:$AE$196,podklad_tabulky_přrhled!W$139,0)</f>
        <v>66</v>
      </c>
      <c r="V51" s="67">
        <f>VLOOKUP($A51,podklad_tabulky_přrhled!$A$142:$AE$196,podklad_tabulky_přrhled!X$139,0)</f>
        <v>2.1709956709956706</v>
      </c>
      <c r="W51" s="67">
        <f>VLOOKUP($A51,podklad_tabulky_přrhled!$A$142:$AE$196,podklad_tabulky_přrhled!Y$139,0)</f>
        <v>66</v>
      </c>
      <c r="X51" s="67">
        <f>VLOOKUP($A51,podklad_tabulky_přrhled!$A$142:$AE$196,podklad_tabulky_přrhled!Z$139,0)</f>
        <v>1.5924242424242427</v>
      </c>
      <c r="Y51" s="67">
        <f>VLOOKUP($A51,podklad_tabulky_přrhled!$A$142:$AE$196,podklad_tabulky_přrhled!AA$139,0)</f>
        <v>66</v>
      </c>
      <c r="Z51" s="67">
        <f>VLOOKUP($A51,podklad_tabulky_přrhled!$A$142:$AE$196,podklad_tabulky_přrhled!AB$139,0)</f>
        <v>2.4318181818181821</v>
      </c>
      <c r="AA51" s="67">
        <f>VLOOKUP($A51,podklad_tabulky_přrhled!$A$142:$AE$196,podklad_tabulky_přrhled!AC$139,0)</f>
        <v>66</v>
      </c>
      <c r="AB51" s="137"/>
      <c r="AC51" s="67">
        <f>VLOOKUP($A51,podklad_tabulky_přrhled!$A$142:$AE$196,podklad_tabulky_přrhled!AD$139,0)</f>
        <v>3.1969696969696968</v>
      </c>
      <c r="AD51" s="67">
        <f>VLOOKUP($A51,podklad_tabulky_přrhled!$A$142:$AE$196,podklad_tabulky_přrhled!AE$139,0)</f>
        <v>66</v>
      </c>
    </row>
    <row r="52" spans="1:30" x14ac:dyDescent="0.3">
      <c r="A52" t="str">
        <f t="shared" si="2"/>
        <v>110</v>
      </c>
      <c r="B52">
        <v>10</v>
      </c>
      <c r="C52" s="35" t="s">
        <v>155</v>
      </c>
      <c r="D52" s="67">
        <f>VLOOKUP($A52,podklad_tabulky_přrhled!$A$142:$AE$196,podklad_tabulky_přrhled!F$139,0)</f>
        <v>3.2193181818181817</v>
      </c>
      <c r="E52" s="67">
        <f>VLOOKUP($A52,podklad_tabulky_přrhled!$A$142:$AE$196,podklad_tabulky_přrhled!G$139,0)</f>
        <v>44</v>
      </c>
      <c r="F52" s="67">
        <f>VLOOKUP($A52,podklad_tabulky_přrhled!$A$142:$AE$196,podklad_tabulky_přrhled!H$139,0)</f>
        <v>2.8749999999999996</v>
      </c>
      <c r="G52" s="67">
        <f>VLOOKUP($A52,podklad_tabulky_přrhled!$A$142:$AE$196,podklad_tabulky_přrhled!I$139,0)</f>
        <v>44</v>
      </c>
      <c r="H52" s="67">
        <f>VLOOKUP($A52,podklad_tabulky_přrhled!$A$142:$AE$196,podklad_tabulky_přrhled!J$139,0)</f>
        <v>3.0681818181818183</v>
      </c>
      <c r="I52" s="67">
        <f>VLOOKUP($A52,podklad_tabulky_přrhled!$A$142:$AE$196,podklad_tabulky_přrhled!K$139,0)</f>
        <v>44</v>
      </c>
      <c r="J52" s="67">
        <f>VLOOKUP($A52,podklad_tabulky_přrhled!$A$142:$AE$196,podklad_tabulky_přrhled!L$139,0)</f>
        <v>3.3484848484848486</v>
      </c>
      <c r="K52" s="67">
        <f>VLOOKUP($A52,podklad_tabulky_přrhled!$A$142:$AE$196,podklad_tabulky_přrhled!M$139,0)</f>
        <v>44</v>
      </c>
      <c r="L52" s="67">
        <f>VLOOKUP($A52,podklad_tabulky_přrhled!$A$142:$AE$196,podklad_tabulky_přrhled!N$139,0)</f>
        <v>3.2102272727272725</v>
      </c>
      <c r="M52" s="67">
        <f>VLOOKUP($A52,podklad_tabulky_přrhled!$A$142:$AE$196,podklad_tabulky_přrhled!O$139,0)</f>
        <v>44</v>
      </c>
      <c r="N52" s="67">
        <f>VLOOKUP($A52,podklad_tabulky_přrhled!$A$142:$AE$196,podklad_tabulky_přrhled!P$139,0)</f>
        <v>1.6590909090909089</v>
      </c>
      <c r="O52" s="67">
        <f>VLOOKUP($A52,podklad_tabulky_přrhled!$A$142:$AE$196,podklad_tabulky_přrhled!Q$139,0)</f>
        <v>44</v>
      </c>
      <c r="P52" s="67">
        <f>VLOOKUP($A52,podklad_tabulky_přrhled!$A$142:$AE$196,podklad_tabulky_přrhled!R$139,0)</f>
        <v>3.2772727272727278</v>
      </c>
      <c r="Q52" s="67">
        <f>VLOOKUP($A52,podklad_tabulky_přrhled!$A$142:$AE$196,podklad_tabulky_přrhled!S$139,0)</f>
        <v>44</v>
      </c>
      <c r="R52" s="67">
        <f>VLOOKUP($A52,podklad_tabulky_přrhled!$A$142:$AE$196,podklad_tabulky_přrhled!T$139,0)</f>
        <v>1.8541666666666667</v>
      </c>
      <c r="S52" s="67">
        <f>VLOOKUP($A52,podklad_tabulky_přrhled!$A$142:$AE$196,podklad_tabulky_přrhled!U$139,0)</f>
        <v>44</v>
      </c>
      <c r="T52" s="67">
        <f>VLOOKUP($A52,podklad_tabulky_přrhled!$A$142:$AE$196,podklad_tabulky_přrhled!V$139,0)</f>
        <v>3.0738636363636358</v>
      </c>
      <c r="U52" s="67">
        <f>VLOOKUP($A52,podklad_tabulky_přrhled!$A$142:$AE$196,podklad_tabulky_přrhled!W$139,0)</f>
        <v>44</v>
      </c>
      <c r="V52" s="67">
        <f>VLOOKUP($A52,podklad_tabulky_přrhled!$A$142:$AE$196,podklad_tabulky_přrhled!X$139,0)</f>
        <v>2.0324675324675323</v>
      </c>
      <c r="W52" s="67">
        <f>VLOOKUP($A52,podklad_tabulky_přrhled!$A$142:$AE$196,podklad_tabulky_přrhled!Y$139,0)</f>
        <v>44</v>
      </c>
      <c r="X52" s="67">
        <f>VLOOKUP($A52,podklad_tabulky_přrhled!$A$142:$AE$196,podklad_tabulky_přrhled!Z$139,0)</f>
        <v>1.8295454545454544</v>
      </c>
      <c r="Y52" s="67">
        <f>VLOOKUP($A52,podklad_tabulky_přrhled!$A$142:$AE$196,podklad_tabulky_přrhled!AA$139,0)</f>
        <v>44</v>
      </c>
      <c r="Z52" s="67">
        <f>VLOOKUP($A52,podklad_tabulky_přrhled!$A$142:$AE$196,podklad_tabulky_přrhled!AB$139,0)</f>
        <v>2.4545454545454541</v>
      </c>
      <c r="AA52" s="67">
        <f>VLOOKUP($A52,podklad_tabulky_přrhled!$A$142:$AE$196,podklad_tabulky_přrhled!AC$139,0)</f>
        <v>44</v>
      </c>
      <c r="AB52" s="70"/>
      <c r="AC52" s="67">
        <f>VLOOKUP($A52,podklad_tabulky_přrhled!$A$142:$AE$196,podklad_tabulky_přrhled!AD$139,0)</f>
        <v>3.0454545454545463</v>
      </c>
      <c r="AD52" s="67">
        <f>VLOOKUP($A52,podklad_tabulky_přrhled!$A$142:$AE$196,podklad_tabulky_přrhled!AE$139,0)</f>
        <v>44</v>
      </c>
    </row>
  </sheetData>
  <mergeCells count="32">
    <mergeCell ref="P3:Q3"/>
    <mergeCell ref="R3:S3"/>
    <mergeCell ref="U3:V3"/>
    <mergeCell ref="W3:X3"/>
    <mergeCell ref="D21:E21"/>
    <mergeCell ref="F21:G21"/>
    <mergeCell ref="H21:I21"/>
    <mergeCell ref="J21:K21"/>
    <mergeCell ref="L21:M21"/>
    <mergeCell ref="N21:O21"/>
    <mergeCell ref="D3:E3"/>
    <mergeCell ref="F3:G3"/>
    <mergeCell ref="H3:I3"/>
    <mergeCell ref="J3:K3"/>
    <mergeCell ref="L3:M3"/>
    <mergeCell ref="N3:O3"/>
    <mergeCell ref="AC39:AD39"/>
    <mergeCell ref="P21:Q21"/>
    <mergeCell ref="U21:V21"/>
    <mergeCell ref="W21:X21"/>
    <mergeCell ref="D39:E39"/>
    <mergeCell ref="F39:G39"/>
    <mergeCell ref="H39:I39"/>
    <mergeCell ref="J39:K39"/>
    <mergeCell ref="L39:M39"/>
    <mergeCell ref="N39:O39"/>
    <mergeCell ref="P39:Q39"/>
    <mergeCell ref="R39:S39"/>
    <mergeCell ref="T39:U39"/>
    <mergeCell ref="V39:W39"/>
    <mergeCell ref="X39:Y39"/>
    <mergeCell ref="Z39:AA39"/>
  </mergeCells>
  <dataValidations count="1">
    <dataValidation type="list" allowBlank="1" showInputMessage="1" showErrorMessage="1" sqref="J3 J21" xr:uid="{9E15CE94-CD84-4EE8-AA93-CFB1E851C261}">
      <formula1>#REF!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B256A-A889-4428-864C-AECBEB376D89}">
  <sheetPr>
    <tabColor theme="0" tint="-0.499984740745262"/>
  </sheetPr>
  <dimension ref="A1:W29"/>
  <sheetViews>
    <sheetView topLeftCell="A61" workbookViewId="0">
      <selection activeCell="A9" sqref="A9:A18"/>
    </sheetView>
  </sheetViews>
  <sheetFormatPr defaultRowHeight="14.4" x14ac:dyDescent="0.3"/>
  <sheetData>
    <row r="1" spans="1:23" ht="15" thickTop="1" x14ac:dyDescent="0.3">
      <c r="A1" s="285" t="s">
        <v>77</v>
      </c>
      <c r="B1" s="286"/>
      <c r="C1" s="289" t="s">
        <v>78</v>
      </c>
      <c r="D1" s="281"/>
      <c r="E1" s="281" t="s">
        <v>1</v>
      </c>
      <c r="F1" s="281"/>
      <c r="G1" s="281" t="s">
        <v>3</v>
      </c>
      <c r="H1" s="281"/>
      <c r="I1" s="281" t="s">
        <v>2</v>
      </c>
      <c r="J1" s="281"/>
      <c r="K1" s="281" t="s">
        <v>4</v>
      </c>
      <c r="L1" s="281"/>
      <c r="M1" s="281" t="s">
        <v>5</v>
      </c>
      <c r="N1" s="281"/>
      <c r="O1" s="281" t="s">
        <v>6</v>
      </c>
      <c r="P1" s="281"/>
      <c r="Q1" s="281" t="s">
        <v>8</v>
      </c>
      <c r="R1" s="281"/>
      <c r="S1" s="281" t="s">
        <v>7</v>
      </c>
      <c r="T1" s="281"/>
      <c r="U1" s="281" t="s">
        <v>9</v>
      </c>
      <c r="V1" s="282"/>
      <c r="W1" s="139"/>
    </row>
    <row r="2" spans="1:23" ht="15" thickBot="1" x14ac:dyDescent="0.35">
      <c r="A2" s="287"/>
      <c r="B2" s="288"/>
      <c r="C2" s="140" t="s">
        <v>10</v>
      </c>
      <c r="D2" s="141" t="s">
        <v>11</v>
      </c>
      <c r="E2" s="141" t="s">
        <v>10</v>
      </c>
      <c r="F2" s="141" t="s">
        <v>11</v>
      </c>
      <c r="G2" s="141" t="s">
        <v>10</v>
      </c>
      <c r="H2" s="141" t="s">
        <v>11</v>
      </c>
      <c r="I2" s="141" t="s">
        <v>10</v>
      </c>
      <c r="J2" s="141" t="s">
        <v>11</v>
      </c>
      <c r="K2" s="141" t="s">
        <v>10</v>
      </c>
      <c r="L2" s="141" t="s">
        <v>11</v>
      </c>
      <c r="M2" s="141" t="s">
        <v>10</v>
      </c>
      <c r="N2" s="141" t="s">
        <v>11</v>
      </c>
      <c r="O2" s="141" t="s">
        <v>10</v>
      </c>
      <c r="P2" s="141" t="s">
        <v>11</v>
      </c>
      <c r="Q2" s="141" t="s">
        <v>10</v>
      </c>
      <c r="R2" s="141" t="s">
        <v>11</v>
      </c>
      <c r="S2" s="141" t="s">
        <v>10</v>
      </c>
      <c r="T2" s="141" t="s">
        <v>11</v>
      </c>
      <c r="U2" s="141" t="s">
        <v>10</v>
      </c>
      <c r="V2" s="142" t="s">
        <v>11</v>
      </c>
      <c r="W2" s="139"/>
    </row>
    <row r="3" spans="1:23" ht="15" thickTop="1" x14ac:dyDescent="0.3">
      <c r="A3" s="143" t="s">
        <v>12</v>
      </c>
      <c r="B3" s="144" t="s">
        <v>13</v>
      </c>
      <c r="C3" s="145">
        <v>2.7888708513708482</v>
      </c>
      <c r="D3" s="146">
        <v>2464</v>
      </c>
      <c r="E3" s="147">
        <v>2.7203951182745816</v>
      </c>
      <c r="F3" s="146">
        <v>2464</v>
      </c>
      <c r="G3" s="147">
        <v>2.4212662337662363</v>
      </c>
      <c r="H3" s="146">
        <v>2464</v>
      </c>
      <c r="I3" s="147">
        <v>2.9620535714285769</v>
      </c>
      <c r="J3" s="146">
        <v>2464</v>
      </c>
      <c r="K3" s="147">
        <v>2.5746753246753267</v>
      </c>
      <c r="L3" s="146">
        <v>2464</v>
      </c>
      <c r="M3" s="147">
        <v>2.6908820346320392</v>
      </c>
      <c r="N3" s="146">
        <v>2464</v>
      </c>
      <c r="O3" s="147">
        <v>2.8668831168831157</v>
      </c>
      <c r="P3" s="146">
        <v>2464</v>
      </c>
      <c r="Q3" s="147">
        <v>1.9598214285714295</v>
      </c>
      <c r="R3" s="146">
        <v>2464</v>
      </c>
      <c r="S3" s="147">
        <v>1.9301948051948041</v>
      </c>
      <c r="T3" s="146">
        <v>2464</v>
      </c>
      <c r="U3" s="147">
        <v>2.6941722537390378</v>
      </c>
      <c r="V3" s="148">
        <v>2464</v>
      </c>
      <c r="W3" s="139"/>
    </row>
    <row r="4" spans="1:23" ht="34.200000000000003" x14ac:dyDescent="0.3">
      <c r="A4" s="283" t="s">
        <v>143</v>
      </c>
      <c r="B4" s="149" t="s">
        <v>14</v>
      </c>
      <c r="C4" s="150">
        <v>2.8147147147147158</v>
      </c>
      <c r="D4" s="151">
        <v>185</v>
      </c>
      <c r="E4" s="152">
        <v>2.7827220077220085</v>
      </c>
      <c r="F4" s="151">
        <v>185</v>
      </c>
      <c r="G4" s="152">
        <v>2.4819819819819822</v>
      </c>
      <c r="H4" s="151">
        <v>185</v>
      </c>
      <c r="I4" s="152">
        <v>2.9873873873873866</v>
      </c>
      <c r="J4" s="151">
        <v>185</v>
      </c>
      <c r="K4" s="152">
        <v>2.605405405405405</v>
      </c>
      <c r="L4" s="151">
        <v>185</v>
      </c>
      <c r="M4" s="152">
        <v>2.7261261261261267</v>
      </c>
      <c r="N4" s="151">
        <v>185</v>
      </c>
      <c r="O4" s="152">
        <v>2.9091891891891901</v>
      </c>
      <c r="P4" s="151">
        <v>185</v>
      </c>
      <c r="Q4" s="152">
        <v>2.0527027027027027</v>
      </c>
      <c r="R4" s="151">
        <v>185</v>
      </c>
      <c r="S4" s="152">
        <v>2.0702702702702704</v>
      </c>
      <c r="T4" s="151">
        <v>185</v>
      </c>
      <c r="U4" s="152">
        <v>2.5294117647058814</v>
      </c>
      <c r="V4" s="153">
        <v>185</v>
      </c>
      <c r="W4" s="139"/>
    </row>
    <row r="5" spans="1:23" ht="34.200000000000003" x14ac:dyDescent="0.3">
      <c r="A5" s="283"/>
      <c r="B5" s="149" t="s">
        <v>20</v>
      </c>
      <c r="C5" s="150">
        <v>2.7521929824561386</v>
      </c>
      <c r="D5" s="151">
        <v>380</v>
      </c>
      <c r="E5" s="152">
        <v>2.6653665413533827</v>
      </c>
      <c r="F5" s="151">
        <v>380</v>
      </c>
      <c r="G5" s="152">
        <v>2.4609649122807005</v>
      </c>
      <c r="H5" s="151">
        <v>380</v>
      </c>
      <c r="I5" s="152">
        <v>2.9346491228070177</v>
      </c>
      <c r="J5" s="151">
        <v>380</v>
      </c>
      <c r="K5" s="152">
        <v>2.5857894736842097</v>
      </c>
      <c r="L5" s="151">
        <v>380</v>
      </c>
      <c r="M5" s="152">
        <v>2.6521929824561417</v>
      </c>
      <c r="N5" s="151">
        <v>380</v>
      </c>
      <c r="O5" s="152">
        <v>2.918421052631579</v>
      </c>
      <c r="P5" s="151">
        <v>380</v>
      </c>
      <c r="Q5" s="152">
        <v>1.9480263157894742</v>
      </c>
      <c r="R5" s="151">
        <v>380</v>
      </c>
      <c r="S5" s="152">
        <v>1.8236842105263167</v>
      </c>
      <c r="T5" s="151">
        <v>380</v>
      </c>
      <c r="U5" s="152">
        <v>2.5992779783393498</v>
      </c>
      <c r="V5" s="153">
        <v>380</v>
      </c>
      <c r="W5" s="139"/>
    </row>
    <row r="6" spans="1:23" ht="34.200000000000003" x14ac:dyDescent="0.3">
      <c r="A6" s="283"/>
      <c r="B6" s="149" t="s">
        <v>21</v>
      </c>
      <c r="C6" s="150">
        <v>2.6860640301318273</v>
      </c>
      <c r="D6" s="151">
        <v>295</v>
      </c>
      <c r="E6" s="152">
        <v>2.5866828087167071</v>
      </c>
      <c r="F6" s="151">
        <v>295</v>
      </c>
      <c r="G6" s="152">
        <v>2.4796610169491511</v>
      </c>
      <c r="H6" s="151">
        <v>295</v>
      </c>
      <c r="I6" s="152">
        <v>2.8751412429378527</v>
      </c>
      <c r="J6" s="151">
        <v>295</v>
      </c>
      <c r="K6" s="152">
        <v>2.5057627118644059</v>
      </c>
      <c r="L6" s="151">
        <v>295</v>
      </c>
      <c r="M6" s="152">
        <v>2.6259887005649722</v>
      </c>
      <c r="N6" s="151">
        <v>295</v>
      </c>
      <c r="O6" s="152">
        <v>2.825084745762712</v>
      </c>
      <c r="P6" s="151">
        <v>295</v>
      </c>
      <c r="Q6" s="152">
        <v>1.987288135593221</v>
      </c>
      <c r="R6" s="151">
        <v>295</v>
      </c>
      <c r="S6" s="152">
        <v>1.9152542372881358</v>
      </c>
      <c r="T6" s="151">
        <v>295</v>
      </c>
      <c r="U6" s="152">
        <v>2.651685393258425</v>
      </c>
      <c r="V6" s="153">
        <v>295</v>
      </c>
      <c r="W6" s="139"/>
    </row>
    <row r="7" spans="1:23" ht="34.200000000000003" x14ac:dyDescent="0.3">
      <c r="A7" s="283"/>
      <c r="B7" s="149" t="s">
        <v>22</v>
      </c>
      <c r="C7" s="150">
        <v>3.4444444444444433</v>
      </c>
      <c r="D7" s="151">
        <v>48</v>
      </c>
      <c r="E7" s="152">
        <v>3.2797619047619047</v>
      </c>
      <c r="F7" s="151">
        <v>48</v>
      </c>
      <c r="G7" s="152">
        <v>1.9374999999999996</v>
      </c>
      <c r="H7" s="151">
        <v>48</v>
      </c>
      <c r="I7" s="152">
        <v>3.458333333333333</v>
      </c>
      <c r="J7" s="151">
        <v>48</v>
      </c>
      <c r="K7" s="152">
        <v>2.9958333333333331</v>
      </c>
      <c r="L7" s="151">
        <v>48</v>
      </c>
      <c r="M7" s="152">
        <v>3.3506944444444438</v>
      </c>
      <c r="N7" s="151">
        <v>48</v>
      </c>
      <c r="O7" s="152">
        <v>3.2874999999999996</v>
      </c>
      <c r="P7" s="151">
        <v>48</v>
      </c>
      <c r="Q7" s="152">
        <v>1.75</v>
      </c>
      <c r="R7" s="151">
        <v>48</v>
      </c>
      <c r="S7" s="152">
        <v>1.6041666666666672</v>
      </c>
      <c r="T7" s="151">
        <v>48</v>
      </c>
      <c r="U7" s="154"/>
      <c r="V7" s="153">
        <v>48</v>
      </c>
      <c r="W7" s="139"/>
    </row>
    <row r="8" spans="1:23" ht="34.200000000000003" x14ac:dyDescent="0.3">
      <c r="A8" s="283"/>
      <c r="B8" s="149" t="s">
        <v>23</v>
      </c>
      <c r="C8" s="150">
        <v>2.8165784832451508</v>
      </c>
      <c r="D8" s="151">
        <v>126</v>
      </c>
      <c r="E8" s="152">
        <v>2.6818310657596371</v>
      </c>
      <c r="F8" s="151">
        <v>126</v>
      </c>
      <c r="G8" s="152">
        <v>2.3994708994708982</v>
      </c>
      <c r="H8" s="151">
        <v>126</v>
      </c>
      <c r="I8" s="152">
        <v>2.9854497354497358</v>
      </c>
      <c r="J8" s="151">
        <v>126</v>
      </c>
      <c r="K8" s="152">
        <v>2.615873015873015</v>
      </c>
      <c r="L8" s="151">
        <v>126</v>
      </c>
      <c r="M8" s="152">
        <v>2.8201058201058204</v>
      </c>
      <c r="N8" s="151">
        <v>126</v>
      </c>
      <c r="O8" s="152">
        <v>2.842857142857143</v>
      </c>
      <c r="P8" s="151">
        <v>126</v>
      </c>
      <c r="Q8" s="152">
        <v>2.0277777777777772</v>
      </c>
      <c r="R8" s="151">
        <v>126</v>
      </c>
      <c r="S8" s="152">
        <v>2.0952380952380953</v>
      </c>
      <c r="T8" s="151">
        <v>126</v>
      </c>
      <c r="U8" s="152">
        <v>2.9</v>
      </c>
      <c r="V8" s="153">
        <v>126</v>
      </c>
      <c r="W8" s="139"/>
    </row>
    <row r="9" spans="1:23" ht="34.200000000000003" x14ac:dyDescent="0.3">
      <c r="A9" s="283"/>
      <c r="B9" s="149" t="s">
        <v>24</v>
      </c>
      <c r="C9" s="150">
        <v>2.778092540132199</v>
      </c>
      <c r="D9" s="151">
        <v>353</v>
      </c>
      <c r="E9" s="152">
        <v>2.7480777013354936</v>
      </c>
      <c r="F9" s="151">
        <v>353</v>
      </c>
      <c r="G9" s="152">
        <v>2.411709159584515</v>
      </c>
      <c r="H9" s="151">
        <v>353</v>
      </c>
      <c r="I9" s="152">
        <v>2.9759206798866846</v>
      </c>
      <c r="J9" s="151">
        <v>353</v>
      </c>
      <c r="K9" s="152">
        <v>2.5376770538243614</v>
      </c>
      <c r="L9" s="151">
        <v>353</v>
      </c>
      <c r="M9" s="152">
        <v>2.7294617563739401</v>
      </c>
      <c r="N9" s="151">
        <v>353</v>
      </c>
      <c r="O9" s="152">
        <v>2.7835694050991515</v>
      </c>
      <c r="P9" s="151">
        <v>353</v>
      </c>
      <c r="Q9" s="152">
        <v>2.0580736543909377</v>
      </c>
      <c r="R9" s="151">
        <v>353</v>
      </c>
      <c r="S9" s="152">
        <v>2.033994334277617</v>
      </c>
      <c r="T9" s="151">
        <v>353</v>
      </c>
      <c r="U9" s="152">
        <v>2.6148648648648654</v>
      </c>
      <c r="V9" s="153">
        <v>353</v>
      </c>
      <c r="W9" s="139"/>
    </row>
    <row r="10" spans="1:23" ht="34.200000000000003" x14ac:dyDescent="0.3">
      <c r="A10" s="283"/>
      <c r="B10" s="149" t="s">
        <v>25</v>
      </c>
      <c r="C10" s="150">
        <v>2.6816546762589923</v>
      </c>
      <c r="D10" s="151">
        <v>278</v>
      </c>
      <c r="E10" s="152">
        <v>2.6681654676258986</v>
      </c>
      <c r="F10" s="151">
        <v>278</v>
      </c>
      <c r="G10" s="152">
        <v>2.5785371702637891</v>
      </c>
      <c r="H10" s="151">
        <v>278</v>
      </c>
      <c r="I10" s="152">
        <v>2.8764988009592347</v>
      </c>
      <c r="J10" s="151">
        <v>278</v>
      </c>
      <c r="K10" s="152">
        <v>2.4676258992805731</v>
      </c>
      <c r="L10" s="151">
        <v>278</v>
      </c>
      <c r="M10" s="152">
        <v>2.4778177458033563</v>
      </c>
      <c r="N10" s="151">
        <v>278</v>
      </c>
      <c r="O10" s="152">
        <v>2.7705035971223015</v>
      </c>
      <c r="P10" s="151">
        <v>278</v>
      </c>
      <c r="Q10" s="152">
        <v>1.9181654676258981</v>
      </c>
      <c r="R10" s="151">
        <v>278</v>
      </c>
      <c r="S10" s="152">
        <v>2.111510791366904</v>
      </c>
      <c r="T10" s="151">
        <v>278</v>
      </c>
      <c r="U10" s="152">
        <v>2.7239819004524879</v>
      </c>
      <c r="V10" s="153">
        <v>278</v>
      </c>
      <c r="W10" s="139"/>
    </row>
    <row r="11" spans="1:23" ht="22.8" x14ac:dyDescent="0.3">
      <c r="A11" s="283"/>
      <c r="B11" s="149" t="s">
        <v>26</v>
      </c>
      <c r="C11" s="150">
        <v>2.8507362784471217</v>
      </c>
      <c r="D11" s="151">
        <v>249</v>
      </c>
      <c r="E11" s="152">
        <v>2.7273379231210559</v>
      </c>
      <c r="F11" s="151">
        <v>249</v>
      </c>
      <c r="G11" s="152">
        <v>2.3306559571619805</v>
      </c>
      <c r="H11" s="151">
        <v>249</v>
      </c>
      <c r="I11" s="152">
        <v>2.9866131191432399</v>
      </c>
      <c r="J11" s="151">
        <v>249</v>
      </c>
      <c r="K11" s="152">
        <v>2.6232931726907629</v>
      </c>
      <c r="L11" s="151">
        <v>249</v>
      </c>
      <c r="M11" s="152">
        <v>2.7269076305220872</v>
      </c>
      <c r="N11" s="151">
        <v>249</v>
      </c>
      <c r="O11" s="152">
        <v>2.8939759036144554</v>
      </c>
      <c r="P11" s="151">
        <v>249</v>
      </c>
      <c r="Q11" s="152">
        <v>1.8845381526104414</v>
      </c>
      <c r="R11" s="151">
        <v>249</v>
      </c>
      <c r="S11" s="152">
        <v>1.7710843373493974</v>
      </c>
      <c r="T11" s="151">
        <v>249</v>
      </c>
      <c r="U11" s="152">
        <v>2.7560975609756095</v>
      </c>
      <c r="V11" s="153">
        <v>249</v>
      </c>
      <c r="W11" s="139"/>
    </row>
    <row r="12" spans="1:23" ht="34.200000000000003" x14ac:dyDescent="0.3">
      <c r="A12" s="283"/>
      <c r="B12" s="149" t="s">
        <v>27</v>
      </c>
      <c r="C12" s="150">
        <v>2.8521457965902419</v>
      </c>
      <c r="D12" s="151">
        <v>378</v>
      </c>
      <c r="E12" s="152">
        <v>2.7592120181405875</v>
      </c>
      <c r="F12" s="151">
        <v>378</v>
      </c>
      <c r="G12" s="152">
        <v>2.3302469135802468</v>
      </c>
      <c r="H12" s="151">
        <v>378</v>
      </c>
      <c r="I12" s="152">
        <v>3.0445326278659626</v>
      </c>
      <c r="J12" s="151">
        <v>378</v>
      </c>
      <c r="K12" s="152">
        <v>2.6301587301587288</v>
      </c>
      <c r="L12" s="151">
        <v>378</v>
      </c>
      <c r="M12" s="152">
        <v>2.7486772486772462</v>
      </c>
      <c r="N12" s="151">
        <v>378</v>
      </c>
      <c r="O12" s="152">
        <v>2.956613756613756</v>
      </c>
      <c r="P12" s="151">
        <v>378</v>
      </c>
      <c r="Q12" s="152">
        <v>1.8386243386243388</v>
      </c>
      <c r="R12" s="151">
        <v>378</v>
      </c>
      <c r="S12" s="152">
        <v>1.8068783068783074</v>
      </c>
      <c r="T12" s="151">
        <v>378</v>
      </c>
      <c r="U12" s="152">
        <v>2.8068181818181812</v>
      </c>
      <c r="V12" s="153">
        <v>378</v>
      </c>
      <c r="W12" s="139"/>
    </row>
    <row r="13" spans="1:23" ht="34.799999999999997" thickBot="1" x14ac:dyDescent="0.35">
      <c r="A13" s="284"/>
      <c r="B13" s="155" t="s">
        <v>28</v>
      </c>
      <c r="C13" s="156">
        <v>2.7819767441860463</v>
      </c>
      <c r="D13" s="157">
        <v>172</v>
      </c>
      <c r="E13" s="158">
        <v>2.8086586378737537</v>
      </c>
      <c r="F13" s="157">
        <v>172</v>
      </c>
      <c r="G13" s="158">
        <v>2.4156976744186056</v>
      </c>
      <c r="H13" s="157">
        <v>172</v>
      </c>
      <c r="I13" s="158">
        <v>2.8817829457364352</v>
      </c>
      <c r="J13" s="157">
        <v>172</v>
      </c>
      <c r="K13" s="158">
        <v>2.5441860465116268</v>
      </c>
      <c r="L13" s="157">
        <v>172</v>
      </c>
      <c r="M13" s="158">
        <v>2.6569767441860459</v>
      </c>
      <c r="N13" s="157">
        <v>172</v>
      </c>
      <c r="O13" s="158">
        <v>2.7697674418604641</v>
      </c>
      <c r="P13" s="157">
        <v>172</v>
      </c>
      <c r="Q13" s="158">
        <v>2.0886627906976765</v>
      </c>
      <c r="R13" s="157">
        <v>172</v>
      </c>
      <c r="S13" s="158">
        <v>2.0058139534883721</v>
      </c>
      <c r="T13" s="157">
        <v>172</v>
      </c>
      <c r="U13" s="158">
        <v>2.779220779220779</v>
      </c>
      <c r="V13" s="159">
        <v>172</v>
      </c>
      <c r="W13" s="139"/>
    </row>
    <row r="14" spans="1:23" ht="15.6" thickTop="1" thickBot="1" x14ac:dyDescent="0.35"/>
    <row r="15" spans="1:23" ht="15" customHeight="1" thickTop="1" x14ac:dyDescent="0.3">
      <c r="A15" s="276" t="s">
        <v>77</v>
      </c>
      <c r="B15" s="277"/>
      <c r="C15" s="280" t="s">
        <v>78</v>
      </c>
      <c r="D15" s="273"/>
      <c r="E15" s="273" t="s">
        <v>79</v>
      </c>
      <c r="F15" s="273"/>
      <c r="G15" s="273" t="s">
        <v>80</v>
      </c>
      <c r="H15" s="273"/>
      <c r="I15" s="273" t="s">
        <v>81</v>
      </c>
      <c r="J15" s="273"/>
      <c r="K15" s="273" t="s">
        <v>82</v>
      </c>
      <c r="L15" s="273"/>
      <c r="O15" s="273" t="s">
        <v>83</v>
      </c>
      <c r="P15" s="273"/>
      <c r="Q15" s="160" t="s">
        <v>84</v>
      </c>
      <c r="R15" s="160"/>
      <c r="S15" s="160" t="s">
        <v>85</v>
      </c>
      <c r="T15" s="160"/>
      <c r="U15" s="160" t="s">
        <v>86</v>
      </c>
      <c r="V15" s="180"/>
    </row>
    <row r="16" spans="1:23" ht="15" thickBot="1" x14ac:dyDescent="0.35">
      <c r="A16" s="278"/>
      <c r="B16" s="279"/>
      <c r="C16" s="161" t="s">
        <v>10</v>
      </c>
      <c r="D16" s="162" t="s">
        <v>11</v>
      </c>
      <c r="E16" s="162" t="s">
        <v>10</v>
      </c>
      <c r="F16" s="162" t="s">
        <v>11</v>
      </c>
      <c r="G16" s="162" t="s">
        <v>10</v>
      </c>
      <c r="H16" s="162" t="s">
        <v>11</v>
      </c>
      <c r="I16" s="162" t="s">
        <v>10</v>
      </c>
      <c r="J16" s="162" t="s">
        <v>11</v>
      </c>
      <c r="K16" s="162" t="s">
        <v>10</v>
      </c>
      <c r="L16" s="162" t="s">
        <v>11</v>
      </c>
      <c r="O16" s="162" t="s">
        <v>10</v>
      </c>
      <c r="P16" s="162" t="s">
        <v>11</v>
      </c>
      <c r="Q16" s="162" t="s">
        <v>10</v>
      </c>
      <c r="R16" s="162" t="s">
        <v>11</v>
      </c>
      <c r="S16" s="162" t="s">
        <v>10</v>
      </c>
      <c r="T16" s="162" t="s">
        <v>11</v>
      </c>
      <c r="U16" s="162" t="s">
        <v>10</v>
      </c>
      <c r="V16" s="163" t="s">
        <v>11</v>
      </c>
    </row>
    <row r="17" spans="1:22" ht="15" thickTop="1" x14ac:dyDescent="0.3">
      <c r="A17" s="164" t="s">
        <v>58</v>
      </c>
      <c r="B17" s="165" t="s">
        <v>58</v>
      </c>
      <c r="C17" s="166">
        <v>2.9531757381076971</v>
      </c>
      <c r="D17" s="167">
        <v>1007</v>
      </c>
      <c r="E17" s="168">
        <v>2.9271085050935817</v>
      </c>
      <c r="F17" s="167">
        <v>1007</v>
      </c>
      <c r="G17" s="168">
        <v>3.0303420546441466</v>
      </c>
      <c r="H17" s="167">
        <v>1007</v>
      </c>
      <c r="I17" s="168">
        <v>2.1989645958583859</v>
      </c>
      <c r="J17" s="167">
        <v>1007</v>
      </c>
      <c r="K17" s="168">
        <v>2.5160827494160789</v>
      </c>
      <c r="L17" s="167">
        <v>1007</v>
      </c>
      <c r="O17" s="168">
        <v>2.9843323343323385</v>
      </c>
      <c r="P17" s="167">
        <v>1007</v>
      </c>
      <c r="Q17" s="168">
        <v>2.4780068728522369</v>
      </c>
      <c r="R17" s="167">
        <v>1007</v>
      </c>
      <c r="S17" s="168">
        <v>1.9835526315789469</v>
      </c>
      <c r="T17" s="167">
        <v>1007</v>
      </c>
      <c r="U17" s="168">
        <v>2.6814268142681401</v>
      </c>
      <c r="V17" s="169">
        <v>1007</v>
      </c>
    </row>
    <row r="18" spans="1:22" ht="34.200000000000003" x14ac:dyDescent="0.3">
      <c r="A18" s="274" t="s">
        <v>87</v>
      </c>
      <c r="B18" s="170" t="s">
        <v>14</v>
      </c>
      <c r="C18" s="171">
        <v>2.930423470610386</v>
      </c>
      <c r="D18" s="172">
        <v>107</v>
      </c>
      <c r="E18" s="173">
        <v>2.9836671117044951</v>
      </c>
      <c r="F18" s="172">
        <v>107</v>
      </c>
      <c r="G18" s="173">
        <v>3.0233095305525208</v>
      </c>
      <c r="H18" s="172">
        <v>107</v>
      </c>
      <c r="I18" s="173">
        <v>2.2707165109034269</v>
      </c>
      <c r="J18" s="172">
        <v>107</v>
      </c>
      <c r="K18" s="173">
        <v>2.5738095238095231</v>
      </c>
      <c r="L18" s="172">
        <v>107</v>
      </c>
      <c r="O18" s="173">
        <v>2.9174528301886773</v>
      </c>
      <c r="P18" s="172">
        <v>107</v>
      </c>
      <c r="Q18" s="173">
        <v>2.4928571428571429</v>
      </c>
      <c r="R18" s="172">
        <v>107</v>
      </c>
      <c r="S18" s="173">
        <v>2.073684210526316</v>
      </c>
      <c r="T18" s="172">
        <v>107</v>
      </c>
      <c r="U18" s="173">
        <v>2.6391752577319583</v>
      </c>
      <c r="V18" s="174">
        <v>107</v>
      </c>
    </row>
    <row r="19" spans="1:22" ht="34.200000000000003" x14ac:dyDescent="0.3">
      <c r="A19" s="274"/>
      <c r="B19" s="170" t="s">
        <v>20</v>
      </c>
      <c r="C19" s="171">
        <v>2.9125244283157445</v>
      </c>
      <c r="D19" s="172">
        <v>189</v>
      </c>
      <c r="E19" s="173">
        <v>2.7465545477450246</v>
      </c>
      <c r="F19" s="172">
        <v>189</v>
      </c>
      <c r="G19" s="173">
        <v>3.0073381204333587</v>
      </c>
      <c r="H19" s="172">
        <v>189</v>
      </c>
      <c r="I19" s="173">
        <v>2.2239858906525574</v>
      </c>
      <c r="J19" s="172">
        <v>189</v>
      </c>
      <c r="K19" s="173">
        <v>2.5539682539682529</v>
      </c>
      <c r="L19" s="172">
        <v>189</v>
      </c>
      <c r="O19" s="173">
        <v>3.0025573192239854</v>
      </c>
      <c r="P19" s="172">
        <v>189</v>
      </c>
      <c r="Q19" s="173">
        <v>2.4320652173913042</v>
      </c>
      <c r="R19" s="172">
        <v>189</v>
      </c>
      <c r="S19" s="173">
        <v>1.9942857142857142</v>
      </c>
      <c r="T19" s="172">
        <v>189</v>
      </c>
      <c r="U19" s="173">
        <v>2.5430463576158941</v>
      </c>
      <c r="V19" s="174">
        <v>189</v>
      </c>
    </row>
    <row r="20" spans="1:22" ht="34.200000000000003" x14ac:dyDescent="0.3">
      <c r="A20" s="274"/>
      <c r="B20" s="170" t="s">
        <v>21</v>
      </c>
      <c r="C20" s="171">
        <v>2.8347037101433701</v>
      </c>
      <c r="D20" s="172">
        <v>97</v>
      </c>
      <c r="E20" s="173">
        <v>2.8300932744231706</v>
      </c>
      <c r="F20" s="172">
        <v>97</v>
      </c>
      <c r="G20" s="173">
        <v>2.9038194909328925</v>
      </c>
      <c r="H20" s="172">
        <v>97</v>
      </c>
      <c r="I20" s="173">
        <v>2.3680701754385964</v>
      </c>
      <c r="J20" s="172">
        <v>97</v>
      </c>
      <c r="K20" s="173">
        <v>2.4284210526315788</v>
      </c>
      <c r="L20" s="172">
        <v>97</v>
      </c>
      <c r="O20" s="173">
        <v>3</v>
      </c>
      <c r="P20" s="172">
        <v>97</v>
      </c>
      <c r="Q20" s="173">
        <v>2.4680851063829796</v>
      </c>
      <c r="R20" s="172">
        <v>97</v>
      </c>
      <c r="S20" s="173">
        <v>2.2068965517241379</v>
      </c>
      <c r="T20" s="172">
        <v>97</v>
      </c>
      <c r="U20" s="173">
        <v>2.5952380952380949</v>
      </c>
      <c r="V20" s="174">
        <v>97</v>
      </c>
    </row>
    <row r="21" spans="1:22" ht="34.200000000000003" x14ac:dyDescent="0.3">
      <c r="A21" s="274"/>
      <c r="B21" s="170" t="s">
        <v>22</v>
      </c>
      <c r="C21" s="171">
        <v>3.4567147506775995</v>
      </c>
      <c r="D21" s="172">
        <v>38</v>
      </c>
      <c r="E21" s="173">
        <v>3.3753446115288219</v>
      </c>
      <c r="F21" s="172">
        <v>38</v>
      </c>
      <c r="G21" s="173">
        <v>3.4818893825472768</v>
      </c>
      <c r="H21" s="172">
        <v>38</v>
      </c>
      <c r="I21" s="173">
        <v>1.6640350877192982</v>
      </c>
      <c r="J21" s="172">
        <v>38</v>
      </c>
      <c r="K21" s="173">
        <v>2.8192982456140352</v>
      </c>
      <c r="L21" s="172">
        <v>38</v>
      </c>
      <c r="O21" s="173">
        <v>3.2671052631578936</v>
      </c>
      <c r="P21" s="172">
        <v>38</v>
      </c>
      <c r="Q21" s="173">
        <v>2.3716216216216215</v>
      </c>
      <c r="R21" s="172">
        <v>38</v>
      </c>
      <c r="S21" s="173">
        <v>1.4857142857142855</v>
      </c>
      <c r="T21" s="172">
        <v>38</v>
      </c>
      <c r="U21" s="173">
        <v>3</v>
      </c>
      <c r="V21" s="174">
        <v>38</v>
      </c>
    </row>
    <row r="22" spans="1:22" ht="34.200000000000003" x14ac:dyDescent="0.3">
      <c r="A22" s="274"/>
      <c r="B22" s="170" t="s">
        <v>23</v>
      </c>
      <c r="C22" s="171">
        <v>2.99817501655737</v>
      </c>
      <c r="D22" s="172">
        <v>37</v>
      </c>
      <c r="E22" s="173">
        <v>2.8767052767052763</v>
      </c>
      <c r="F22" s="172">
        <v>37</v>
      </c>
      <c r="G22" s="173">
        <v>3.1523819273819269</v>
      </c>
      <c r="H22" s="172">
        <v>37</v>
      </c>
      <c r="I22" s="173">
        <v>2.0450450450450455</v>
      </c>
      <c r="J22" s="172">
        <v>37</v>
      </c>
      <c r="K22" s="173">
        <v>2.6445945945945941</v>
      </c>
      <c r="L22" s="172">
        <v>37</v>
      </c>
      <c r="O22" s="173">
        <v>3.0031531531531539</v>
      </c>
      <c r="P22" s="172">
        <v>37</v>
      </c>
      <c r="Q22" s="173">
        <v>2.458333333333333</v>
      </c>
      <c r="R22" s="172">
        <v>37</v>
      </c>
      <c r="S22" s="173">
        <v>1.8285714285714281</v>
      </c>
      <c r="T22" s="172">
        <v>37</v>
      </c>
      <c r="U22" s="173">
        <v>2.8055555555555558</v>
      </c>
      <c r="V22" s="174">
        <v>37</v>
      </c>
    </row>
    <row r="23" spans="1:22" ht="34.200000000000003" x14ac:dyDescent="0.3">
      <c r="A23" s="274"/>
      <c r="B23" s="170" t="s">
        <v>24</v>
      </c>
      <c r="C23" s="171">
        <v>2.8826252012626576</v>
      </c>
      <c r="D23" s="172">
        <v>147</v>
      </c>
      <c r="E23" s="173">
        <v>2.9077421444768383</v>
      </c>
      <c r="F23" s="172">
        <v>147</v>
      </c>
      <c r="G23" s="173">
        <v>3.0004927800846177</v>
      </c>
      <c r="H23" s="172">
        <v>147</v>
      </c>
      <c r="I23" s="173">
        <v>2.2452873563218394</v>
      </c>
      <c r="J23" s="172">
        <v>147</v>
      </c>
      <c r="K23" s="173">
        <v>2.4714285714285715</v>
      </c>
      <c r="L23" s="172">
        <v>147</v>
      </c>
      <c r="O23" s="173">
        <v>2.9590702947845822</v>
      </c>
      <c r="P23" s="172">
        <v>147</v>
      </c>
      <c r="Q23" s="173">
        <v>2.5425407925407928</v>
      </c>
      <c r="R23" s="172">
        <v>147</v>
      </c>
      <c r="S23" s="173">
        <v>1.9927007299270074</v>
      </c>
      <c r="T23" s="172">
        <v>147</v>
      </c>
      <c r="U23" s="173">
        <v>2.679104477611939</v>
      </c>
      <c r="V23" s="174">
        <v>147</v>
      </c>
    </row>
    <row r="24" spans="1:22" ht="34.200000000000003" x14ac:dyDescent="0.3">
      <c r="A24" s="274"/>
      <c r="B24" s="170" t="s">
        <v>25</v>
      </c>
      <c r="C24" s="171">
        <v>2.8975354814841672</v>
      </c>
      <c r="D24" s="172">
        <v>141</v>
      </c>
      <c r="E24" s="173">
        <v>2.9974079702803116</v>
      </c>
      <c r="F24" s="172">
        <v>141</v>
      </c>
      <c r="G24" s="173">
        <v>2.95658512151318</v>
      </c>
      <c r="H24" s="172">
        <v>141</v>
      </c>
      <c r="I24" s="173">
        <v>2.279432624113475</v>
      </c>
      <c r="J24" s="172">
        <v>141</v>
      </c>
      <c r="K24" s="173">
        <v>2.3978417266187058</v>
      </c>
      <c r="L24" s="172">
        <v>141</v>
      </c>
      <c r="O24" s="173">
        <v>2.8605515587529982</v>
      </c>
      <c r="P24" s="172">
        <v>141</v>
      </c>
      <c r="Q24" s="173">
        <v>2.6040100250626566</v>
      </c>
      <c r="R24" s="172">
        <v>141</v>
      </c>
      <c r="S24" s="173">
        <v>2.1417322834645662</v>
      </c>
      <c r="T24" s="172">
        <v>141</v>
      </c>
      <c r="U24" s="173">
        <v>2.7304347826086959</v>
      </c>
      <c r="V24" s="174">
        <v>141</v>
      </c>
    </row>
    <row r="25" spans="1:22" ht="22.8" x14ac:dyDescent="0.3">
      <c r="A25" s="274"/>
      <c r="B25" s="170" t="s">
        <v>26</v>
      </c>
      <c r="C25" s="171">
        <v>3.0551800183707489</v>
      </c>
      <c r="D25" s="172">
        <v>100</v>
      </c>
      <c r="E25" s="173">
        <v>2.9695406445406443</v>
      </c>
      <c r="F25" s="172">
        <v>100</v>
      </c>
      <c r="G25" s="173">
        <v>3.0674471992653798</v>
      </c>
      <c r="H25" s="172">
        <v>100</v>
      </c>
      <c r="I25" s="173">
        <v>2.1203124999999994</v>
      </c>
      <c r="J25" s="172">
        <v>100</v>
      </c>
      <c r="K25" s="173">
        <v>2.4986531986531979</v>
      </c>
      <c r="L25" s="172">
        <v>100</v>
      </c>
      <c r="O25" s="173">
        <v>3.024242424242424</v>
      </c>
      <c r="P25" s="172">
        <v>100</v>
      </c>
      <c r="Q25" s="173">
        <v>2.3823024054982826</v>
      </c>
      <c r="R25" s="172">
        <v>100</v>
      </c>
      <c r="S25" s="173">
        <v>1.8876404494382029</v>
      </c>
      <c r="T25" s="172">
        <v>100</v>
      </c>
      <c r="U25" s="173">
        <v>2.7777777777777781</v>
      </c>
      <c r="V25" s="174">
        <v>100</v>
      </c>
    </row>
    <row r="26" spans="1:22" ht="34.200000000000003" x14ac:dyDescent="0.3">
      <c r="A26" s="274"/>
      <c r="B26" s="170" t="s">
        <v>27</v>
      </c>
      <c r="C26" s="171">
        <v>3.0598839329120082</v>
      </c>
      <c r="D26" s="172">
        <v>89</v>
      </c>
      <c r="E26" s="173">
        <v>3.040029761904762</v>
      </c>
      <c r="F26" s="172">
        <v>89</v>
      </c>
      <c r="G26" s="173">
        <v>3.1189512823035548</v>
      </c>
      <c r="H26" s="172">
        <v>89</v>
      </c>
      <c r="I26" s="173">
        <v>2.104166666666667</v>
      </c>
      <c r="J26" s="172">
        <v>89</v>
      </c>
      <c r="K26" s="173">
        <v>2.5912878787878797</v>
      </c>
      <c r="L26" s="172">
        <v>89</v>
      </c>
      <c r="O26" s="173">
        <v>3.0571969696969687</v>
      </c>
      <c r="P26" s="172">
        <v>89</v>
      </c>
      <c r="Q26" s="173">
        <v>2.4076305220883523</v>
      </c>
      <c r="R26" s="172">
        <v>89</v>
      </c>
      <c r="S26" s="173">
        <v>1.9078947368421055</v>
      </c>
      <c r="T26" s="172">
        <v>89</v>
      </c>
      <c r="U26" s="173">
        <v>2.8987341772151889</v>
      </c>
      <c r="V26" s="174">
        <v>89</v>
      </c>
    </row>
    <row r="27" spans="1:22" ht="34.200000000000003" x14ac:dyDescent="0.3">
      <c r="A27" s="274"/>
      <c r="B27" s="170" t="s">
        <v>28</v>
      </c>
      <c r="C27" s="171">
        <v>2.9457141464375809</v>
      </c>
      <c r="D27" s="172">
        <v>62</v>
      </c>
      <c r="E27" s="173">
        <v>2.9450460829493093</v>
      </c>
      <c r="F27" s="172">
        <v>62</v>
      </c>
      <c r="G27" s="173">
        <v>3.0120787366755115</v>
      </c>
      <c r="H27" s="172">
        <v>62</v>
      </c>
      <c r="I27" s="173">
        <v>2.1244623655913988</v>
      </c>
      <c r="J27" s="172">
        <v>62</v>
      </c>
      <c r="K27" s="173">
        <v>2.4666666666666663</v>
      </c>
      <c r="L27" s="172">
        <v>62</v>
      </c>
      <c r="O27" s="173">
        <v>3.0045698924731177</v>
      </c>
      <c r="P27" s="172">
        <v>62</v>
      </c>
      <c r="Q27" s="173">
        <v>2.5041666666666664</v>
      </c>
      <c r="R27" s="172">
        <v>62</v>
      </c>
      <c r="S27" s="173">
        <v>1.732142857142857</v>
      </c>
      <c r="T27" s="172">
        <v>62</v>
      </c>
      <c r="U27" s="173">
        <v>2.6610169491525411</v>
      </c>
      <c r="V27" s="174">
        <v>62</v>
      </c>
    </row>
    <row r="28" spans="1:22" ht="34.799999999999997" thickBot="1" x14ac:dyDescent="0.35">
      <c r="A28" s="275"/>
      <c r="B28" s="175" t="s">
        <v>90</v>
      </c>
      <c r="C28" s="176"/>
      <c r="D28" s="177">
        <v>0</v>
      </c>
      <c r="E28" s="178"/>
      <c r="F28" s="177">
        <v>0</v>
      </c>
      <c r="G28" s="178"/>
      <c r="H28" s="177">
        <v>0</v>
      </c>
      <c r="I28" s="178"/>
      <c r="J28" s="177">
        <v>0</v>
      </c>
      <c r="K28" s="178"/>
      <c r="L28" s="177">
        <v>0</v>
      </c>
      <c r="O28" s="178"/>
      <c r="P28" s="177">
        <v>0</v>
      </c>
      <c r="Q28" s="178"/>
      <c r="R28" s="177">
        <v>0</v>
      </c>
      <c r="S28" s="178"/>
      <c r="T28" s="177">
        <v>0</v>
      </c>
      <c r="U28" s="178"/>
      <c r="V28" s="179">
        <v>0</v>
      </c>
    </row>
    <row r="29" spans="1:22" ht="15" thickTop="1" x14ac:dyDescent="0.3"/>
  </sheetData>
  <mergeCells count="20">
    <mergeCell ref="I1:J1"/>
    <mergeCell ref="K1:L1"/>
    <mergeCell ref="A4:A13"/>
    <mergeCell ref="A1:B2"/>
    <mergeCell ref="C1:D1"/>
    <mergeCell ref="E1:F1"/>
    <mergeCell ref="G1:H1"/>
    <mergeCell ref="M1:N1"/>
    <mergeCell ref="O1:P1"/>
    <mergeCell ref="Q1:R1"/>
    <mergeCell ref="S1:T1"/>
    <mergeCell ref="U1:V1"/>
    <mergeCell ref="O15:P15"/>
    <mergeCell ref="A18:A28"/>
    <mergeCell ref="A15:B16"/>
    <mergeCell ref="C15:D15"/>
    <mergeCell ref="E15:F15"/>
    <mergeCell ref="G15:H15"/>
    <mergeCell ref="I15:J15"/>
    <mergeCell ref="K15:L1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E721-D9BA-401B-9AF5-9662F2B7A251}">
  <sheetPr>
    <tabColor rgb="FF00B050"/>
  </sheetPr>
  <dimension ref="A1:Z1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W3"/>
    </sheetView>
  </sheetViews>
  <sheetFormatPr defaultRowHeight="14.4" x14ac:dyDescent="0.3"/>
  <cols>
    <col min="1" max="1" width="31.33203125" style="300" customWidth="1"/>
    <col min="2" max="2" width="24.44140625" style="300" customWidth="1"/>
    <col min="3" max="18" width="11.109375" style="300" customWidth="1"/>
    <col min="19" max="19" width="1.33203125" style="300" customWidth="1"/>
    <col min="20" max="23" width="11.109375" style="300" customWidth="1"/>
    <col min="24" max="24" width="1.33203125" style="300" customWidth="1"/>
    <col min="25" max="26" width="13.21875" style="300" customWidth="1"/>
    <col min="27" max="16384" width="8.88671875" style="300"/>
  </cols>
  <sheetData>
    <row r="1" spans="1:26" ht="31.2" x14ac:dyDescent="0.6">
      <c r="A1" s="298" t="str">
        <f>A5</f>
        <v>Fakultní základní škola Pedagogické fakulty UK, Praha 13, Mezi Školami 2322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9"/>
    </row>
    <row r="2" spans="1:26" ht="31.2" x14ac:dyDescent="0.6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9"/>
    </row>
    <row r="3" spans="1:26" ht="19.2" customHeight="1" x14ac:dyDescent="0.6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9"/>
    </row>
    <row r="4" spans="1:26" ht="15.6" x14ac:dyDescent="0.3">
      <c r="A4" s="301" t="s">
        <v>59</v>
      </c>
      <c r="B4" s="301"/>
    </row>
    <row r="5" spans="1:26" ht="37.200000000000003" customHeight="1" x14ac:dyDescent="0.3">
      <c r="A5" s="327" t="s">
        <v>65</v>
      </c>
      <c r="B5" s="327"/>
      <c r="C5" s="302"/>
      <c r="D5" s="302"/>
      <c r="E5" s="303"/>
    </row>
    <row r="6" spans="1:26" ht="14.4" customHeight="1" x14ac:dyDescent="0.3">
      <c r="C6" s="302" t="s">
        <v>166</v>
      </c>
      <c r="D6" s="302"/>
      <c r="I6" s="304" t="s">
        <v>177</v>
      </c>
      <c r="J6" s="304"/>
      <c r="Q6" s="304" t="s">
        <v>177</v>
      </c>
      <c r="R6" s="304"/>
      <c r="T6" s="304" t="s">
        <v>177</v>
      </c>
      <c r="U6" s="304"/>
    </row>
    <row r="7" spans="1:26" ht="14.4" customHeight="1" x14ac:dyDescent="0.3">
      <c r="I7" s="304"/>
      <c r="J7" s="304"/>
      <c r="Q7" s="304"/>
      <c r="R7" s="304"/>
      <c r="T7" s="304"/>
      <c r="U7" s="304"/>
    </row>
    <row r="8" spans="1:26" ht="47.4" customHeight="1" x14ac:dyDescent="0.3">
      <c r="B8" s="305" t="s">
        <v>73</v>
      </c>
      <c r="C8" s="306" t="s">
        <v>30</v>
      </c>
      <c r="D8" s="306"/>
      <c r="E8" s="306" t="s">
        <v>31</v>
      </c>
      <c r="F8" s="306"/>
      <c r="G8" s="306" t="s">
        <v>74</v>
      </c>
      <c r="H8" s="306"/>
      <c r="I8" s="307" t="s">
        <v>32</v>
      </c>
      <c r="J8" s="307"/>
      <c r="K8" s="306" t="s">
        <v>34</v>
      </c>
      <c r="L8" s="306"/>
      <c r="M8" s="306" t="s">
        <v>35</v>
      </c>
      <c r="N8" s="306"/>
      <c r="O8" s="306" t="s">
        <v>36</v>
      </c>
      <c r="P8" s="306"/>
      <c r="Q8" s="307" t="s">
        <v>37</v>
      </c>
      <c r="R8" s="307"/>
      <c r="S8" s="308"/>
      <c r="T8" s="307" t="s">
        <v>54</v>
      </c>
      <c r="U8" s="307"/>
      <c r="V8" s="307" t="s">
        <v>55</v>
      </c>
      <c r="W8" s="307"/>
      <c r="X8" s="308"/>
      <c r="Y8" s="307" t="s">
        <v>169</v>
      </c>
      <c r="Z8" s="307"/>
    </row>
    <row r="9" spans="1:26" ht="57.6" customHeight="1" x14ac:dyDescent="0.3">
      <c r="A9" s="309" t="s">
        <v>178</v>
      </c>
      <c r="B9" s="310" t="s">
        <v>56</v>
      </c>
      <c r="C9" s="311" t="s">
        <v>38</v>
      </c>
      <c r="D9" s="311" t="s">
        <v>39</v>
      </c>
      <c r="E9" s="311" t="s">
        <v>38</v>
      </c>
      <c r="F9" s="311" t="s">
        <v>39</v>
      </c>
      <c r="G9" s="311" t="s">
        <v>38</v>
      </c>
      <c r="H9" s="311" t="s">
        <v>39</v>
      </c>
      <c r="I9" s="311" t="s">
        <v>38</v>
      </c>
      <c r="J9" s="311" t="s">
        <v>39</v>
      </c>
      <c r="K9" s="311" t="s">
        <v>38</v>
      </c>
      <c r="L9" s="311" t="s">
        <v>39</v>
      </c>
      <c r="M9" s="311" t="s">
        <v>38</v>
      </c>
      <c r="N9" s="311" t="s">
        <v>39</v>
      </c>
      <c r="O9" s="311" t="s">
        <v>38</v>
      </c>
      <c r="P9" s="311" t="s">
        <v>39</v>
      </c>
      <c r="Q9" s="311" t="s">
        <v>38</v>
      </c>
      <c r="R9" s="311" t="s">
        <v>39</v>
      </c>
      <c r="S9" s="312"/>
      <c r="T9" s="311" t="s">
        <v>38</v>
      </c>
      <c r="U9" s="311" t="s">
        <v>39</v>
      </c>
      <c r="V9" s="311" t="s">
        <v>38</v>
      </c>
      <c r="W9" s="311" t="s">
        <v>39</v>
      </c>
      <c r="X9" s="312"/>
      <c r="Y9" s="311" t="s">
        <v>179</v>
      </c>
      <c r="Z9" s="311" t="s">
        <v>38</v>
      </c>
    </row>
    <row r="10" spans="1:26" x14ac:dyDescent="0.3">
      <c r="A10" s="313"/>
      <c r="B10" s="314" t="s">
        <v>57</v>
      </c>
      <c r="C10" s="315">
        <f>podklad_tabulky!F3</f>
        <v>2.7888708513708482</v>
      </c>
      <c r="D10" s="316">
        <f>podklad_tabulky!G3</f>
        <v>2464</v>
      </c>
      <c r="E10" s="315">
        <f>podklad_tabulky!H3</f>
        <v>2.7203951182745816</v>
      </c>
      <c r="F10" s="316">
        <f>podklad_tabulky!I3</f>
        <v>2464</v>
      </c>
      <c r="G10" s="315">
        <f>podklad_tabulky!J3</f>
        <v>2.9620535714285769</v>
      </c>
      <c r="H10" s="316">
        <f>podklad_tabulky!K3</f>
        <v>2464</v>
      </c>
      <c r="I10" s="315">
        <f>podklad_tabulky!L3</f>
        <v>2.4212662337662363</v>
      </c>
      <c r="J10" s="316">
        <f>podklad_tabulky!M3</f>
        <v>2464</v>
      </c>
      <c r="K10" s="315">
        <f>podklad_tabulky!N3</f>
        <v>2.5746753246753267</v>
      </c>
      <c r="L10" s="316">
        <f>podklad_tabulky!O3</f>
        <v>2464</v>
      </c>
      <c r="M10" s="315">
        <f>podklad_tabulky!P3</f>
        <v>2.6908820346320392</v>
      </c>
      <c r="N10" s="316">
        <f>podklad_tabulky!Q3</f>
        <v>2464</v>
      </c>
      <c r="O10" s="315">
        <f>podklad_tabulky!R3</f>
        <v>2.8668831168831157</v>
      </c>
      <c r="P10" s="316">
        <f>podklad_tabulky!S3</f>
        <v>2464</v>
      </c>
      <c r="Q10" s="315">
        <f>podklad_tabulky!T3</f>
        <v>1.9598214285714295</v>
      </c>
      <c r="R10" s="316">
        <f>podklad_tabulky!U3</f>
        <v>2464</v>
      </c>
      <c r="S10" s="312"/>
      <c r="T10" s="315">
        <f>podklad_tabulky!V3</f>
        <v>1.9301948051948041</v>
      </c>
      <c r="U10" s="316">
        <f>podklad_tabulky!W3</f>
        <v>2464</v>
      </c>
      <c r="V10" s="315">
        <f>podklad_tabulky!X3</f>
        <v>2.6941722537390378</v>
      </c>
      <c r="W10" s="316">
        <f>podklad_tabulky!Y3</f>
        <v>2464</v>
      </c>
      <c r="X10" s="312"/>
      <c r="Y10" s="317">
        <f>podklad_tabulky!D232</f>
        <v>0.23741883116883117</v>
      </c>
      <c r="Z10" s="317">
        <f>podklad_tabulky!F232</f>
        <v>0.78530844155844159</v>
      </c>
    </row>
    <row r="11" spans="1:26" x14ac:dyDescent="0.3">
      <c r="A11" s="313"/>
      <c r="B11" s="318" t="s">
        <v>58</v>
      </c>
      <c r="C11" s="319">
        <f>'vypočty_pro školy'!D11</f>
        <v>2.778092540132199</v>
      </c>
      <c r="D11" s="320">
        <f>'vypočty_pro školy'!E11</f>
        <v>353</v>
      </c>
      <c r="E11" s="319">
        <f>'vypočty_pro školy'!F11</f>
        <v>2.7480777013354936</v>
      </c>
      <c r="F11" s="320">
        <f>'vypočty_pro školy'!G11</f>
        <v>353</v>
      </c>
      <c r="G11" s="319">
        <f>'vypočty_pro školy'!H11</f>
        <v>2.9759206798866846</v>
      </c>
      <c r="H11" s="320">
        <f>'vypočty_pro školy'!I11</f>
        <v>353</v>
      </c>
      <c r="I11" s="319">
        <f>'vypočty_pro školy'!J11</f>
        <v>2.411709159584515</v>
      </c>
      <c r="J11" s="320">
        <f>'vypočty_pro školy'!K11</f>
        <v>353</v>
      </c>
      <c r="K11" s="319">
        <f>'vypočty_pro školy'!L11</f>
        <v>2.5376770538243614</v>
      </c>
      <c r="L11" s="320">
        <f>'vypočty_pro školy'!M11</f>
        <v>353</v>
      </c>
      <c r="M11" s="319">
        <f>'vypočty_pro školy'!N11</f>
        <v>2.7294617563739401</v>
      </c>
      <c r="N11" s="320">
        <f>'vypočty_pro školy'!O11</f>
        <v>353</v>
      </c>
      <c r="O11" s="319">
        <f>'vypočty_pro školy'!P11</f>
        <v>2.7835694050991515</v>
      </c>
      <c r="P11" s="320">
        <f>'vypočty_pro školy'!Q11</f>
        <v>353</v>
      </c>
      <c r="Q11" s="319">
        <f>'vypočty_pro školy'!R11</f>
        <v>2.0580736543909377</v>
      </c>
      <c r="R11" s="320">
        <f>'vypočty_pro školy'!S11</f>
        <v>353</v>
      </c>
      <c r="S11" s="312"/>
      <c r="T11" s="319">
        <f>'vypočty_pro školy'!U11</f>
        <v>2.033994334277617</v>
      </c>
      <c r="U11" s="320">
        <f>'vypočty_pro školy'!V11</f>
        <v>353</v>
      </c>
      <c r="V11" s="319">
        <f>'vypočty_pro školy'!W11</f>
        <v>2.6148648648648654</v>
      </c>
      <c r="W11" s="320">
        <f>'vypočty_pro školy'!X11</f>
        <v>353</v>
      </c>
      <c r="X11" s="312"/>
      <c r="Y11" s="321">
        <f>VLOOKUP(podklad_tabulky!$A$232,podklad_tabulky!$B$233:$G$242,3,0)</f>
        <v>0.24645892351274784</v>
      </c>
      <c r="Z11" s="321">
        <f>VLOOKUP(podklad_tabulky!$A$232,podklad_tabulky!$B$233:$G$242,5,0)</f>
        <v>0.8101983002832861</v>
      </c>
    </row>
    <row r="12" spans="1:26" x14ac:dyDescent="0.3">
      <c r="A12" s="313"/>
      <c r="B12" s="310" t="s">
        <v>71</v>
      </c>
      <c r="C12" s="322">
        <f>'vypočty_pro školy'!D12</f>
        <v>2.803724053724054</v>
      </c>
      <c r="D12" s="323">
        <f>'vypočty_pro školy'!E12</f>
        <v>182</v>
      </c>
      <c r="E12" s="322">
        <f>'vypočty_pro školy'!F12</f>
        <v>2.7512755102040836</v>
      </c>
      <c r="F12" s="323">
        <f>'vypočty_pro školy'!G12</f>
        <v>182</v>
      </c>
      <c r="G12" s="322">
        <f>'vypočty_pro školy'!H12</f>
        <v>3.0109890109890096</v>
      </c>
      <c r="H12" s="323">
        <f>'vypočty_pro školy'!I12</f>
        <v>182</v>
      </c>
      <c r="I12" s="322">
        <f>'vypočty_pro školy'!J12</f>
        <v>2.3534798534798549</v>
      </c>
      <c r="J12" s="323">
        <f>'vypočty_pro školy'!K12</f>
        <v>182</v>
      </c>
      <c r="K12" s="322">
        <f>'vypočty_pro školy'!L12</f>
        <v>2.6032967032967034</v>
      </c>
      <c r="L12" s="323">
        <f>'vypočty_pro školy'!M12</f>
        <v>182</v>
      </c>
      <c r="M12" s="322">
        <f>'vypočty_pro školy'!N12</f>
        <v>2.774725274725276</v>
      </c>
      <c r="N12" s="323">
        <f>'vypočty_pro školy'!O12</f>
        <v>182</v>
      </c>
      <c r="O12" s="322">
        <f>'vypočty_pro školy'!P12</f>
        <v>2.9054945054945063</v>
      </c>
      <c r="P12" s="323">
        <f>'vypočty_pro školy'!Q12</f>
        <v>182</v>
      </c>
      <c r="Q12" s="322">
        <f>'vypočty_pro školy'!R12</f>
        <v>2.0109890109890114</v>
      </c>
      <c r="R12" s="323">
        <f>'vypočty_pro školy'!S12</f>
        <v>182</v>
      </c>
      <c r="S12" s="312"/>
      <c r="T12" s="322">
        <f>'vypočty_pro školy'!U12</f>
        <v>1.8846153846153844</v>
      </c>
      <c r="U12" s="323">
        <f>'vypočty_pro školy'!V12</f>
        <v>182</v>
      </c>
      <c r="V12" s="322">
        <f>'vypočty_pro školy'!W12</f>
        <v>2.6346153846153846</v>
      </c>
      <c r="W12" s="323">
        <f>'vypočty_pro školy'!X12</f>
        <v>182</v>
      </c>
      <c r="X12" s="312"/>
    </row>
    <row r="13" spans="1:26" x14ac:dyDescent="0.3">
      <c r="A13" s="313"/>
      <c r="B13" s="310" t="s">
        <v>70</v>
      </c>
      <c r="C13" s="322">
        <f>'vypočty_pro školy'!D13</f>
        <v>2.7508122157244972</v>
      </c>
      <c r="D13" s="323">
        <f>'vypočty_pro školy'!E13</f>
        <v>171</v>
      </c>
      <c r="E13" s="322">
        <f>'vypočty_pro školy'!F13</f>
        <v>2.7446741854636589</v>
      </c>
      <c r="F13" s="323">
        <f>'vypočty_pro školy'!G13</f>
        <v>171</v>
      </c>
      <c r="G13" s="322">
        <f>'vypočty_pro školy'!H13</f>
        <v>2.9385964912280702</v>
      </c>
      <c r="H13" s="323">
        <f>'vypočty_pro školy'!I13</f>
        <v>171</v>
      </c>
      <c r="I13" s="322">
        <f>'vypočty_pro školy'!J13</f>
        <v>2.4736842105263168</v>
      </c>
      <c r="J13" s="323">
        <f>'vypočty_pro školy'!K13</f>
        <v>171</v>
      </c>
      <c r="K13" s="322">
        <f>'vypočty_pro školy'!L13</f>
        <v>2.4678362573099415</v>
      </c>
      <c r="L13" s="323">
        <f>'vypočty_pro školy'!M13</f>
        <v>171</v>
      </c>
      <c r="M13" s="322">
        <f>'vypočty_pro školy'!N13</f>
        <v>2.6812865497076004</v>
      </c>
      <c r="N13" s="323">
        <f>'vypočty_pro školy'!O13</f>
        <v>171</v>
      </c>
      <c r="O13" s="322">
        <f>'vypočty_pro školy'!P13</f>
        <v>2.6538011695906416</v>
      </c>
      <c r="P13" s="323">
        <f>'vypočty_pro školy'!Q13</f>
        <v>171</v>
      </c>
      <c r="Q13" s="322">
        <f>'vypočty_pro školy'!R13</f>
        <v>2.1081871345029248</v>
      </c>
      <c r="R13" s="323">
        <f>'vypočty_pro školy'!S13</f>
        <v>171</v>
      </c>
      <c r="S13" s="312"/>
      <c r="T13" s="322">
        <f>'vypočty_pro školy'!U13</f>
        <v>2.192982456140351</v>
      </c>
      <c r="U13" s="323">
        <f>'vypočty_pro školy'!V13</f>
        <v>171</v>
      </c>
      <c r="V13" s="322">
        <f>'vypočty_pro školy'!W13</f>
        <v>2.5928571428571439</v>
      </c>
      <c r="W13" s="323">
        <f>'vypočty_pro školy'!X13</f>
        <v>171</v>
      </c>
      <c r="X13" s="312"/>
    </row>
    <row r="14" spans="1:26" x14ac:dyDescent="0.3">
      <c r="A14" s="324" t="s">
        <v>182</v>
      </c>
      <c r="B14" s="310" t="s">
        <v>15</v>
      </c>
      <c r="C14" s="322">
        <f>'vypočty_pro školy'!D14</f>
        <v>3.0593093093093096</v>
      </c>
      <c r="D14" s="323">
        <f>'vypočty_pro školy'!E14</f>
        <v>74</v>
      </c>
      <c r="E14" s="322">
        <f>'vypočty_pro školy'!F14</f>
        <v>2.9010617760617756</v>
      </c>
      <c r="F14" s="323">
        <f>'vypočty_pro školy'!G14</f>
        <v>74</v>
      </c>
      <c r="G14" s="322">
        <f>'vypočty_pro školy'!H14</f>
        <v>3.189189189189189</v>
      </c>
      <c r="H14" s="323">
        <f>'vypočty_pro školy'!I14</f>
        <v>74</v>
      </c>
      <c r="I14" s="322">
        <f>'vypočty_pro školy'!J14</f>
        <v>2.2274774774774779</v>
      </c>
      <c r="J14" s="323">
        <f>'vypočty_pro školy'!K14</f>
        <v>74</v>
      </c>
      <c r="K14" s="322">
        <f>'vypočty_pro školy'!L14</f>
        <v>2.7648648648648644</v>
      </c>
      <c r="L14" s="323">
        <f>'vypočty_pro školy'!M14</f>
        <v>74</v>
      </c>
      <c r="M14" s="322">
        <f>'vypočty_pro školy'!N14</f>
        <v>3.1306306306306304</v>
      </c>
      <c r="N14" s="323">
        <f>'vypočty_pro školy'!O14</f>
        <v>74</v>
      </c>
      <c r="O14" s="322">
        <f>'vypočty_pro školy'!P14</f>
        <v>2.9864864864864864</v>
      </c>
      <c r="P14" s="323">
        <f>'vypočty_pro školy'!Q14</f>
        <v>74</v>
      </c>
      <c r="Q14" s="322">
        <f>'vypočty_pro školy'!R14</f>
        <v>2.118243243243243</v>
      </c>
      <c r="R14" s="323">
        <f>'vypočty_pro školy'!S14</f>
        <v>74</v>
      </c>
      <c r="S14" s="312"/>
      <c r="T14" s="322">
        <f>'vypočty_pro školy'!U14</f>
        <v>2.1081081081081088</v>
      </c>
      <c r="U14" s="323">
        <f>'vypočty_pro školy'!V14</f>
        <v>74</v>
      </c>
      <c r="V14" s="322">
        <f>'vypočty_pro školy'!W14</f>
        <v>2.737704918032787</v>
      </c>
      <c r="W14" s="323">
        <f>'vypočty_pro školy'!X14</f>
        <v>74</v>
      </c>
      <c r="X14" s="312"/>
    </row>
    <row r="15" spans="1:26" x14ac:dyDescent="0.3">
      <c r="A15" s="324" t="s">
        <v>185</v>
      </c>
      <c r="B15" s="310" t="s">
        <v>16</v>
      </c>
      <c r="C15" s="322">
        <f>'vypočty_pro školy'!D15</f>
        <v>2.8634920634920635</v>
      </c>
      <c r="D15" s="323">
        <f>'vypočty_pro školy'!E15</f>
        <v>70</v>
      </c>
      <c r="E15" s="322">
        <f>'vypočty_pro školy'!F15</f>
        <v>2.8535714285714286</v>
      </c>
      <c r="F15" s="323">
        <f>'vypočty_pro školy'!G15</f>
        <v>70</v>
      </c>
      <c r="G15" s="322">
        <f>'vypočty_pro školy'!H15</f>
        <v>2.9857142857142853</v>
      </c>
      <c r="H15" s="323">
        <f>'vypočty_pro školy'!I15</f>
        <v>70</v>
      </c>
      <c r="I15" s="322">
        <f>'vypočty_pro školy'!J15</f>
        <v>2.352380952380952</v>
      </c>
      <c r="J15" s="323">
        <f>'vypočty_pro školy'!K15</f>
        <v>70</v>
      </c>
      <c r="K15" s="322">
        <f>'vypočty_pro školy'!L15</f>
        <v>2.6114285714285721</v>
      </c>
      <c r="L15" s="323">
        <f>'vypočty_pro školy'!M15</f>
        <v>70</v>
      </c>
      <c r="M15" s="322">
        <f>'vypočty_pro školy'!N15</f>
        <v>2.7976190476190466</v>
      </c>
      <c r="N15" s="323">
        <f>'vypočty_pro školy'!O15</f>
        <v>70</v>
      </c>
      <c r="O15" s="322">
        <f>'vypočty_pro školy'!P15</f>
        <v>2.8114285714285718</v>
      </c>
      <c r="P15" s="323">
        <f>'vypočty_pro školy'!Q15</f>
        <v>70</v>
      </c>
      <c r="Q15" s="322">
        <f>'vypočty_pro školy'!R15</f>
        <v>2.1464285714285714</v>
      </c>
      <c r="R15" s="323">
        <f>'vypočty_pro školy'!S15</f>
        <v>70</v>
      </c>
      <c r="S15" s="312"/>
      <c r="T15" s="322">
        <f>'vypočty_pro školy'!U15</f>
        <v>2.1285714285714277</v>
      </c>
      <c r="U15" s="323">
        <f>'vypočty_pro školy'!V15</f>
        <v>70</v>
      </c>
      <c r="V15" s="322">
        <f>'vypočty_pro školy'!W15</f>
        <v>2.681159420289855</v>
      </c>
      <c r="W15" s="323">
        <f>'vypočty_pro školy'!X15</f>
        <v>70</v>
      </c>
      <c r="X15" s="312"/>
    </row>
    <row r="16" spans="1:26" x14ac:dyDescent="0.3">
      <c r="A16" s="324" t="s">
        <v>186</v>
      </c>
      <c r="B16" s="310" t="s">
        <v>17</v>
      </c>
      <c r="C16" s="322">
        <f>'vypočty_pro školy'!D16</f>
        <v>2.7305555555555538</v>
      </c>
      <c r="D16" s="323">
        <f>'vypočty_pro školy'!E16</f>
        <v>80</v>
      </c>
      <c r="E16" s="322">
        <f>'vypočty_pro školy'!F16</f>
        <v>2.7404017857142864</v>
      </c>
      <c r="F16" s="323">
        <f>'vypočty_pro školy'!G16</f>
        <v>80</v>
      </c>
      <c r="G16" s="322">
        <f>'vypočty_pro školy'!H16</f>
        <v>2.9604166666666671</v>
      </c>
      <c r="H16" s="323">
        <f>'vypočty_pro školy'!I16</f>
        <v>80</v>
      </c>
      <c r="I16" s="322">
        <f>'vypočty_pro školy'!J16</f>
        <v>2.4874999999999998</v>
      </c>
      <c r="J16" s="323">
        <f>'vypočty_pro školy'!K16</f>
        <v>80</v>
      </c>
      <c r="K16" s="322">
        <f>'vypočty_pro školy'!L16</f>
        <v>2.4399999999999986</v>
      </c>
      <c r="L16" s="323">
        <f>'vypočty_pro školy'!M16</f>
        <v>80</v>
      </c>
      <c r="M16" s="322">
        <f>'vypočty_pro školy'!N16</f>
        <v>2.6062500000000002</v>
      </c>
      <c r="N16" s="323">
        <f>'vypočty_pro školy'!O16</f>
        <v>80</v>
      </c>
      <c r="O16" s="322">
        <f>'vypočty_pro školy'!P16</f>
        <v>2.7199999999999998</v>
      </c>
      <c r="P16" s="323">
        <f>'vypočty_pro školy'!Q16</f>
        <v>80</v>
      </c>
      <c r="Q16" s="322">
        <f>'vypočty_pro školy'!R16</f>
        <v>1.9781249999999999</v>
      </c>
      <c r="R16" s="323">
        <f>'vypočty_pro školy'!S16</f>
        <v>80</v>
      </c>
      <c r="S16" s="312"/>
      <c r="T16" s="322">
        <f>'vypočty_pro školy'!U16</f>
        <v>1.85</v>
      </c>
      <c r="U16" s="323">
        <f>'vypočty_pro školy'!V16</f>
        <v>80</v>
      </c>
      <c r="V16" s="322">
        <f>'vypočty_pro školy'!W16</f>
        <v>2.3066666666666666</v>
      </c>
      <c r="W16" s="323">
        <f>'vypočty_pro školy'!X16</f>
        <v>80</v>
      </c>
      <c r="X16" s="312"/>
    </row>
    <row r="17" spans="1:24" x14ac:dyDescent="0.3">
      <c r="A17" s="324" t="s">
        <v>185</v>
      </c>
      <c r="B17" s="310" t="s">
        <v>18</v>
      </c>
      <c r="C17" s="322">
        <f>'vypočty_pro školy'!D17</f>
        <v>2.6038251366120218</v>
      </c>
      <c r="D17" s="323">
        <f>'vypočty_pro školy'!E17</f>
        <v>61</v>
      </c>
      <c r="E17" s="322">
        <f>'vypočty_pro školy'!F17</f>
        <v>2.6264637002341931</v>
      </c>
      <c r="F17" s="323">
        <f>'vypočty_pro školy'!G17</f>
        <v>61</v>
      </c>
      <c r="G17" s="322">
        <f>'vypočty_pro školy'!H17</f>
        <v>2.8715846994535514</v>
      </c>
      <c r="H17" s="323">
        <f>'vypočty_pro školy'!I17</f>
        <v>61</v>
      </c>
      <c r="I17" s="322">
        <f>'vypočty_pro školy'!J17</f>
        <v>2.5956284153005464</v>
      </c>
      <c r="J17" s="323">
        <f>'vypočty_pro školy'!K17</f>
        <v>61</v>
      </c>
      <c r="K17" s="322">
        <f>'vypočty_pro školy'!L17</f>
        <v>2.5934426229508194</v>
      </c>
      <c r="L17" s="323">
        <f>'vypočty_pro školy'!M17</f>
        <v>61</v>
      </c>
      <c r="M17" s="322">
        <f>'vypočty_pro školy'!N17</f>
        <v>2.4836065573770485</v>
      </c>
      <c r="N17" s="323">
        <f>'vypočty_pro školy'!O17</f>
        <v>61</v>
      </c>
      <c r="O17" s="322">
        <f>'vypočty_pro školy'!P17</f>
        <v>2.8196721311475406</v>
      </c>
      <c r="P17" s="323">
        <f>'vypočty_pro školy'!Q17</f>
        <v>61</v>
      </c>
      <c r="Q17" s="322">
        <f>'vypočty_pro školy'!R17</f>
        <v>1.987704918032787</v>
      </c>
      <c r="R17" s="323">
        <f>'vypočty_pro školy'!S17</f>
        <v>61</v>
      </c>
      <c r="S17" s="312"/>
      <c r="T17" s="322">
        <f>'vypočty_pro školy'!U17</f>
        <v>2.0983606557377046</v>
      </c>
      <c r="U17" s="323">
        <f>'vypočty_pro školy'!V17</f>
        <v>61</v>
      </c>
      <c r="V17" s="322">
        <f>'vypočty_pro školy'!W17</f>
        <v>2.7352941176470593</v>
      </c>
      <c r="W17" s="323">
        <f>'vypočty_pro školy'!X17</f>
        <v>61</v>
      </c>
      <c r="X17" s="312"/>
    </row>
    <row r="18" spans="1:24" x14ac:dyDescent="0.3">
      <c r="A18" s="325"/>
      <c r="B18" s="310" t="s">
        <v>19</v>
      </c>
      <c r="C18" s="322">
        <f>'vypočty_pro školy'!D18</f>
        <v>2.5964052287581696</v>
      </c>
      <c r="D18" s="323">
        <f>'vypočty_pro školy'!E18</f>
        <v>68</v>
      </c>
      <c r="E18" s="322">
        <f>'vypočty_pro školy'!F18</f>
        <v>2.5911239495798322</v>
      </c>
      <c r="F18" s="323">
        <f>'vypočty_pro školy'!G18</f>
        <v>68</v>
      </c>
      <c r="G18" s="322">
        <f>'vypočty_pro školy'!H18</f>
        <v>2.8455882352941186</v>
      </c>
      <c r="H18" s="323">
        <f>'vypočty_pro školy'!I18</f>
        <v>68</v>
      </c>
      <c r="I18" s="322">
        <f>'vypočty_pro školy'!J18</f>
        <v>2.4191176470588229</v>
      </c>
      <c r="J18" s="323">
        <f>'vypočty_pro školy'!K18</f>
        <v>68</v>
      </c>
      <c r="K18" s="322">
        <f>'vypočty_pro školy'!L18</f>
        <v>2.2794117647058831</v>
      </c>
      <c r="L18" s="323">
        <f>'vypočty_pro školy'!M18</f>
        <v>68</v>
      </c>
      <c r="M18" s="322">
        <f>'vypočty_pro školy'!N18</f>
        <v>2.5882352941176463</v>
      </c>
      <c r="N18" s="323">
        <f>'vypočty_pro školy'!O18</f>
        <v>68</v>
      </c>
      <c r="O18" s="322">
        <f>'vypočty_pro školy'!P18</f>
        <v>2.5764705882352934</v>
      </c>
      <c r="P18" s="323">
        <f>'vypočty_pro školy'!Q18</f>
        <v>68</v>
      </c>
      <c r="Q18" s="322">
        <f>'vypočty_pro školy'!R18</f>
        <v>2.0588235294117663</v>
      </c>
      <c r="R18" s="323">
        <f>'vypočty_pro školy'!S18</f>
        <v>68</v>
      </c>
      <c r="S18" s="326"/>
      <c r="T18" s="322">
        <f>'vypočty_pro školy'!U18</f>
        <v>2.0147058823529425</v>
      </c>
      <c r="U18" s="323">
        <f>'vypočty_pro školy'!V18</f>
        <v>68</v>
      </c>
      <c r="V18" s="322">
        <f>'vypočty_pro školy'!W18</f>
        <v>2.736842105263158</v>
      </c>
      <c r="W18" s="323">
        <f>'vypočty_pro školy'!X18</f>
        <v>68</v>
      </c>
      <c r="X18" s="326"/>
    </row>
  </sheetData>
  <sheetProtection algorithmName="SHA-512" hashValue="GMWi697RqubTiBlnAG3uEiNFSKFysGrWMbJRv+aNA5Eu8+zMq8Xj8yacKJKZCoOMkH9a04lQV0/pLDaFVZFHMQ==" saltValue="b8NS703y3Nx2K+MICrvfUg==" spinCount="100000" sheet="1" objects="1" scenarios="1"/>
  <protectedRanges>
    <protectedRange algorithmName="SHA-512" hashValue="+jOQd3yyJmz9AxC1FbDYGhFzraw4U49VbSg855nB6rjpOKdnvp7NR/Tro7NCiVGwToTgs0P0WwOz122rLjs5Tw==" saltValue="x0klsaIk3JOLjBHR3GwUQA==" spinCount="100000" sqref="A5" name="Oblast1"/>
  </protectedRanges>
  <mergeCells count="20">
    <mergeCell ref="I6:J7"/>
    <mergeCell ref="Q6:R7"/>
    <mergeCell ref="T6:U7"/>
    <mergeCell ref="Y8:Z8"/>
    <mergeCell ref="V8:W8"/>
    <mergeCell ref="A9:A13"/>
    <mergeCell ref="A1:W3"/>
    <mergeCell ref="A4:B4"/>
    <mergeCell ref="C8:D8"/>
    <mergeCell ref="E8:F8"/>
    <mergeCell ref="G8:H8"/>
    <mergeCell ref="I8:J8"/>
    <mergeCell ref="K8:L8"/>
    <mergeCell ref="M8:N8"/>
    <mergeCell ref="A5:B5"/>
    <mergeCell ref="O8:P8"/>
    <mergeCell ref="Q8:R8"/>
    <mergeCell ref="T8:U8"/>
    <mergeCell ref="C6:D6"/>
    <mergeCell ref="C5:D5"/>
  </mergeCells>
  <conditionalFormatting sqref="D10:D18 F10:F18 H10:H18 J10:J18 L10:L18 N10:N18 P10:P18 R10:R18 U10:U18 W10:W18">
    <cfRule type="cellIs" dxfId="50" priority="2" operator="lessThan">
      <formula>21</formula>
    </cfRule>
  </conditionalFormatting>
  <dataValidations count="1">
    <dataValidation type="list" allowBlank="1" showInputMessage="1" showErrorMessage="1" sqref="I8" xr:uid="{ECC24388-F9F3-419A-8CFD-C521F6BDBD6E}">
      <formula1>#REF!</formula1>
    </dataValidation>
  </dataValidations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CE6FA0-5E9D-470B-A6DD-006B9DDE8499}">
          <x14:formula1>
            <xm:f>List2!$B$1:$B$10</xm:f>
          </x14:formula1>
          <xm:sqref>A5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649C8-AA83-4EE7-8606-113C7128CCFC}">
  <sheetPr>
    <tabColor rgb="FF00B050"/>
  </sheetPr>
  <dimension ref="A1:X1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U3"/>
    </sheetView>
  </sheetViews>
  <sheetFormatPr defaultRowHeight="14.4" x14ac:dyDescent="0.3"/>
  <cols>
    <col min="1" max="1" width="31.33203125" customWidth="1"/>
    <col min="2" max="2" width="24.44140625" customWidth="1"/>
    <col min="3" max="16" width="11.109375" customWidth="1"/>
    <col min="17" max="17" width="1.33203125" customWidth="1"/>
    <col min="18" max="21" width="11.109375" customWidth="1"/>
    <col min="22" max="22" width="1.5546875" customWidth="1"/>
    <col min="23" max="24" width="11" customWidth="1"/>
  </cols>
  <sheetData>
    <row r="1" spans="1:24" x14ac:dyDescent="0.3">
      <c r="A1" s="246" t="str">
        <f>A5</f>
        <v>Fakultní základní škola Pedagogické fakulty UK, Praha 13, Trávníčkova 1744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</row>
    <row r="2" spans="1:24" x14ac:dyDescent="0.3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</row>
    <row r="3" spans="1:24" x14ac:dyDescent="0.3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</row>
    <row r="4" spans="1:24" ht="15.6" x14ac:dyDescent="0.3">
      <c r="A4" s="290" t="s">
        <v>59</v>
      </c>
      <c r="B4" s="290"/>
    </row>
    <row r="5" spans="1:24" ht="27.6" customHeight="1" x14ac:dyDescent="0.3">
      <c r="A5" s="327" t="s">
        <v>62</v>
      </c>
      <c r="B5" s="327"/>
      <c r="C5" s="295"/>
      <c r="D5" s="295"/>
      <c r="E5" s="181"/>
    </row>
    <row r="6" spans="1:24" x14ac:dyDescent="0.3">
      <c r="C6" s="291" t="s">
        <v>166</v>
      </c>
      <c r="D6" s="291"/>
      <c r="I6" s="294" t="s">
        <v>177</v>
      </c>
      <c r="J6" s="294"/>
      <c r="O6" s="294" t="s">
        <v>177</v>
      </c>
      <c r="P6" s="294"/>
      <c r="R6" s="294" t="s">
        <v>177</v>
      </c>
      <c r="S6" s="294"/>
    </row>
    <row r="7" spans="1:24" x14ac:dyDescent="0.3">
      <c r="I7" s="294"/>
      <c r="J7" s="294"/>
      <c r="O7" s="294"/>
      <c r="P7" s="294"/>
      <c r="R7" s="294"/>
      <c r="S7" s="294"/>
    </row>
    <row r="8" spans="1:24" ht="47.4" customHeight="1" x14ac:dyDescent="0.3">
      <c r="B8" s="305" t="s">
        <v>73</v>
      </c>
      <c r="C8" s="306" t="s">
        <v>30</v>
      </c>
      <c r="D8" s="306"/>
      <c r="E8" s="306" t="s">
        <v>31</v>
      </c>
      <c r="F8" s="306"/>
      <c r="G8" s="306" t="s">
        <v>74</v>
      </c>
      <c r="H8" s="306"/>
      <c r="I8" s="307" t="s">
        <v>32</v>
      </c>
      <c r="J8" s="307"/>
      <c r="K8" s="306" t="s">
        <v>34</v>
      </c>
      <c r="L8" s="306"/>
      <c r="M8" s="306" t="s">
        <v>36</v>
      </c>
      <c r="N8" s="306"/>
      <c r="O8" s="307" t="s">
        <v>37</v>
      </c>
      <c r="P8" s="307"/>
      <c r="Q8" s="328"/>
      <c r="R8" s="307" t="s">
        <v>54</v>
      </c>
      <c r="S8" s="307"/>
      <c r="T8" s="307" t="s">
        <v>55</v>
      </c>
      <c r="U8" s="307"/>
      <c r="V8" s="308"/>
      <c r="W8" s="307" t="s">
        <v>169</v>
      </c>
      <c r="X8" s="307"/>
    </row>
    <row r="9" spans="1:24" ht="43.2" customHeight="1" x14ac:dyDescent="0.3">
      <c r="A9" s="292" t="s">
        <v>178</v>
      </c>
      <c r="B9" s="310" t="s">
        <v>56</v>
      </c>
      <c r="C9" s="311" t="s">
        <v>38</v>
      </c>
      <c r="D9" s="311" t="s">
        <v>39</v>
      </c>
      <c r="E9" s="311" t="s">
        <v>38</v>
      </c>
      <c r="F9" s="311" t="s">
        <v>39</v>
      </c>
      <c r="G9" s="311" t="s">
        <v>38</v>
      </c>
      <c r="H9" s="311" t="s">
        <v>39</v>
      </c>
      <c r="I9" s="311" t="s">
        <v>38</v>
      </c>
      <c r="J9" s="311" t="s">
        <v>39</v>
      </c>
      <c r="K9" s="311" t="s">
        <v>38</v>
      </c>
      <c r="L9" s="311" t="s">
        <v>39</v>
      </c>
      <c r="M9" s="311" t="s">
        <v>38</v>
      </c>
      <c r="N9" s="311" t="s">
        <v>39</v>
      </c>
      <c r="O9" s="311" t="s">
        <v>38</v>
      </c>
      <c r="P9" s="311" t="s">
        <v>39</v>
      </c>
      <c r="Q9" s="329"/>
      <c r="R9" s="311" t="s">
        <v>38</v>
      </c>
      <c r="S9" s="311" t="s">
        <v>39</v>
      </c>
      <c r="T9" s="311" t="s">
        <v>38</v>
      </c>
      <c r="U9" s="311" t="s">
        <v>39</v>
      </c>
      <c r="V9" s="312"/>
      <c r="W9" s="311" t="s">
        <v>38</v>
      </c>
      <c r="X9" s="311" t="s">
        <v>38</v>
      </c>
    </row>
    <row r="10" spans="1:24" x14ac:dyDescent="0.3">
      <c r="A10" s="293"/>
      <c r="B10" s="314" t="s">
        <v>57</v>
      </c>
      <c r="C10" s="315">
        <f>'vypočty_pro školy'!D26</f>
        <v>3.200242130750607</v>
      </c>
      <c r="D10" s="316">
        <f>'vypočty_pro školy'!E26</f>
        <v>1007</v>
      </c>
      <c r="E10" s="315">
        <f>'vypočty_pro školy'!F26</f>
        <v>2.9271085050935777</v>
      </c>
      <c r="F10" s="316">
        <f>'vypočty_pro školy'!G26</f>
        <v>1007</v>
      </c>
      <c r="G10" s="330">
        <f>'vypočty_pro školy'!H26</f>
        <v>3.0303420546441484</v>
      </c>
      <c r="H10" s="316">
        <f>'vypočty_pro školy'!I26</f>
        <v>1007</v>
      </c>
      <c r="I10" s="315">
        <f>'vypočty_pro školy'!J26</f>
        <v>2.1989645958583828</v>
      </c>
      <c r="J10" s="316">
        <f>'vypočty_pro školy'!K26</f>
        <v>1007</v>
      </c>
      <c r="K10" s="315">
        <f>'vypočty_pro školy'!L26</f>
        <v>2.5160827494160829</v>
      </c>
      <c r="L10" s="316">
        <f>'vypočty_pro školy'!M26</f>
        <v>1007</v>
      </c>
      <c r="M10" s="315">
        <f>'vypočty_pro školy'!N26</f>
        <v>2.9843323343323345</v>
      </c>
      <c r="N10" s="316">
        <f>'vypočty_pro školy'!O26</f>
        <v>1007</v>
      </c>
      <c r="O10" s="315">
        <f>'vypočty_pro školy'!P26</f>
        <v>2.478006872852236</v>
      </c>
      <c r="P10" s="316">
        <f>'vypočty_pro školy'!Q26</f>
        <v>1007</v>
      </c>
      <c r="Q10" s="329"/>
      <c r="R10" s="315">
        <f>'vypočty_pro školy'!U26</f>
        <v>1.9835526315789467</v>
      </c>
      <c r="S10" s="316">
        <f>'vypočty_pro školy'!V26</f>
        <v>1007</v>
      </c>
      <c r="T10" s="315">
        <f>'vypočty_pro školy'!W26</f>
        <v>2.6814268142681383</v>
      </c>
      <c r="U10" s="316">
        <f>'vypočty_pro školy'!X26</f>
        <v>1007</v>
      </c>
      <c r="V10" s="312"/>
      <c r="W10" s="317">
        <f>podklad_tabulky!D264</f>
        <v>0.16881827209533268</v>
      </c>
      <c r="X10" s="317">
        <f>podklad_tabulky!F264</f>
        <v>0.81330685203574971</v>
      </c>
    </row>
    <row r="11" spans="1:24" x14ac:dyDescent="0.3">
      <c r="A11" s="293"/>
      <c r="B11" s="318" t="s">
        <v>58</v>
      </c>
      <c r="C11" s="331">
        <f>'vypočty_pro školy'!D27</f>
        <v>2.8347037101433714</v>
      </c>
      <c r="D11" s="320">
        <f>'vypočty_pro školy'!E27</f>
        <v>97</v>
      </c>
      <c r="E11" s="331">
        <f>'vypočty_pro školy'!F27</f>
        <v>2.830093274423171</v>
      </c>
      <c r="F11" s="320">
        <f>'vypočty_pro školy'!G27</f>
        <v>97</v>
      </c>
      <c r="G11" s="331">
        <f>'vypočty_pro školy'!H27</f>
        <v>2.9038194909328925</v>
      </c>
      <c r="H11" s="320">
        <f>'vypočty_pro školy'!I27</f>
        <v>97</v>
      </c>
      <c r="I11" s="331">
        <f>'vypočty_pro školy'!J27</f>
        <v>2.3680701754385964</v>
      </c>
      <c r="J11" s="320">
        <f>'vypočty_pro školy'!K27</f>
        <v>97</v>
      </c>
      <c r="K11" s="331">
        <f>'vypočty_pro školy'!L27</f>
        <v>2.4284210526315788</v>
      </c>
      <c r="L11" s="320">
        <f>'vypočty_pro školy'!M27</f>
        <v>97</v>
      </c>
      <c r="M11" s="331">
        <f>'vypočty_pro školy'!N27</f>
        <v>3.0000000000000009</v>
      </c>
      <c r="N11" s="320">
        <f>'vypočty_pro školy'!O27</f>
        <v>97</v>
      </c>
      <c r="O11" s="331">
        <f>'vypočty_pro školy'!P27</f>
        <v>2.4680851063829783</v>
      </c>
      <c r="P11" s="320">
        <f>'vypočty_pro školy'!Q27</f>
        <v>97</v>
      </c>
      <c r="Q11" s="329"/>
      <c r="R11" s="331">
        <f>'vypočty_pro školy'!U27</f>
        <v>2.2068965517241375</v>
      </c>
      <c r="S11" s="320">
        <f>'vypočty_pro školy'!V27</f>
        <v>97</v>
      </c>
      <c r="T11" s="331">
        <f>'vypočty_pro školy'!W27</f>
        <v>2.5952380952380949</v>
      </c>
      <c r="U11" s="320">
        <f>'vypočty_pro školy'!X27</f>
        <v>97</v>
      </c>
      <c r="V11" s="312"/>
      <c r="W11" s="321">
        <f>VLOOKUP(podklad_tabulky!$A$248,podklad_tabulky!$B$265:$G$278,3,0)</f>
        <v>0.1891891891891892</v>
      </c>
      <c r="X11" s="321">
        <f>VLOOKUP(podklad_tabulky!$A$248,podklad_tabulky!$B$265:$G$278,5,0)</f>
        <v>0.83783783783783794</v>
      </c>
    </row>
    <row r="12" spans="1:24" x14ac:dyDescent="0.3">
      <c r="A12" s="293"/>
      <c r="B12" s="310" t="s">
        <v>75</v>
      </c>
      <c r="C12" s="332">
        <f>'vypočty_pro školy'!D28</f>
        <v>2.9075369200934813</v>
      </c>
      <c r="D12" s="323">
        <f>'vypočty_pro školy'!E28</f>
        <v>13</v>
      </c>
      <c r="E12" s="332">
        <f>'vypočty_pro školy'!F28</f>
        <v>2.9809523809523815</v>
      </c>
      <c r="F12" s="323">
        <f>'vypočty_pro školy'!G28</f>
        <v>13</v>
      </c>
      <c r="G12" s="332">
        <f>'vypočty_pro školy'!H28</f>
        <v>2.9543206793206793</v>
      </c>
      <c r="H12" s="323">
        <f>'vypočty_pro školy'!I28</f>
        <v>13</v>
      </c>
      <c r="I12" s="332">
        <f>'vypočty_pro školy'!J28</f>
        <v>2.4652777777777777</v>
      </c>
      <c r="J12" s="323">
        <f>'vypočty_pro školy'!K28</f>
        <v>13</v>
      </c>
      <c r="K12" s="332">
        <f>'vypočty_pro školy'!L28</f>
        <v>2.5402777777777779</v>
      </c>
      <c r="L12" s="323">
        <f>'vypočty_pro školy'!M28</f>
        <v>13</v>
      </c>
      <c r="M12" s="332">
        <f>'vypočty_pro školy'!N28</f>
        <v>3.1384615384615384</v>
      </c>
      <c r="N12" s="323">
        <f>'vypočty_pro školy'!O28</f>
        <v>13</v>
      </c>
      <c r="O12" s="332">
        <f>'vypočty_pro školy'!P28</f>
        <v>2.6597222222222223</v>
      </c>
      <c r="P12" s="323">
        <f>'vypočty_pro školy'!Q28</f>
        <v>13</v>
      </c>
      <c r="Q12" s="329"/>
      <c r="R12" s="332">
        <f>'vypočty_pro školy'!U28</f>
        <v>2</v>
      </c>
      <c r="S12" s="323">
        <f>'vypočty_pro školy'!V28</f>
        <v>13</v>
      </c>
      <c r="T12" s="332">
        <f>'vypočty_pro školy'!W28</f>
        <v>2.6153846153846154</v>
      </c>
      <c r="U12" s="323">
        <f>'vypočty_pro školy'!X28</f>
        <v>13</v>
      </c>
      <c r="V12" s="312"/>
      <c r="W12" s="300"/>
      <c r="X12" s="300"/>
    </row>
    <row r="13" spans="1:24" x14ac:dyDescent="0.3">
      <c r="A13" s="293"/>
      <c r="B13" s="310" t="s">
        <v>76</v>
      </c>
      <c r="C13" s="332">
        <f>'vypočty_pro školy'!D29</f>
        <v>2.8342133553508475</v>
      </c>
      <c r="D13" s="323">
        <f>'vypočty_pro školy'!E29</f>
        <v>83</v>
      </c>
      <c r="E13" s="332">
        <f>'vypočty_pro školy'!F29</f>
        <v>2.8140562248995984</v>
      </c>
      <c r="F13" s="323">
        <f>'vypočty_pro školy'!G29</f>
        <v>83</v>
      </c>
      <c r="G13" s="332">
        <f>'vypočty_pro školy'!H29</f>
        <v>2.9041216815313216</v>
      </c>
      <c r="H13" s="323">
        <f>'vypočty_pro školy'!I29</f>
        <v>83</v>
      </c>
      <c r="I13" s="332">
        <f>'vypočty_pro školy'!J29</f>
        <v>2.3400406504065043</v>
      </c>
      <c r="J13" s="323">
        <f>'vypočty_pro školy'!K29</f>
        <v>83</v>
      </c>
      <c r="K13" s="332">
        <f>'vypočty_pro školy'!L29</f>
        <v>2.4197154471544717</v>
      </c>
      <c r="L13" s="323">
        <f>'vypočty_pro školy'!M29</f>
        <v>83</v>
      </c>
      <c r="M13" s="332">
        <f>'vypočty_pro školy'!N29</f>
        <v>2.9804878048780492</v>
      </c>
      <c r="N13" s="323">
        <f>'vypočty_pro školy'!O29</f>
        <v>83</v>
      </c>
      <c r="O13" s="332">
        <f>'vypočty_pro školy'!P29</f>
        <v>2.4423868312757202</v>
      </c>
      <c r="P13" s="323">
        <f>'vypočty_pro školy'!Q29</f>
        <v>83</v>
      </c>
      <c r="Q13" s="329"/>
      <c r="R13" s="332">
        <f>'vypočty_pro školy'!U29</f>
        <v>2.2368421052631584</v>
      </c>
      <c r="S13" s="323">
        <f>'vypočty_pro školy'!V29</f>
        <v>83</v>
      </c>
      <c r="T13" s="332">
        <f>'vypočty_pro školy'!W29</f>
        <v>2.6</v>
      </c>
      <c r="U13" s="323">
        <f>'vypočty_pro školy'!X29</f>
        <v>83</v>
      </c>
      <c r="V13" s="312"/>
      <c r="W13" s="300"/>
      <c r="X13" s="300"/>
    </row>
    <row r="14" spans="1:24" x14ac:dyDescent="0.3">
      <c r="A14" s="297" t="s">
        <v>182</v>
      </c>
      <c r="B14" s="310" t="s">
        <v>15</v>
      </c>
      <c r="C14" s="332">
        <f>'vypočty_pro školy'!D30</f>
        <v>2.8251475506590595</v>
      </c>
      <c r="D14" s="323">
        <f>'vypočty_pro školy'!E30</f>
        <v>23</v>
      </c>
      <c r="E14" s="332">
        <f>'vypočty_pro školy'!F30</f>
        <v>2.9738612836438927</v>
      </c>
      <c r="F14" s="323">
        <f>'vypočty_pro školy'!G30</f>
        <v>23</v>
      </c>
      <c r="G14" s="332">
        <f>'vypočty_pro školy'!H30</f>
        <v>2.8132207164815863</v>
      </c>
      <c r="H14" s="323">
        <f>'vypočty_pro školy'!I30</f>
        <v>23</v>
      </c>
      <c r="I14" s="332">
        <f>'vypočty_pro školy'!J30</f>
        <v>2.4000000000000004</v>
      </c>
      <c r="J14" s="323">
        <f>'vypočty_pro školy'!K30</f>
        <v>23</v>
      </c>
      <c r="K14" s="332">
        <f>'vypočty_pro školy'!L30</f>
        <v>2.5282608695652176</v>
      </c>
      <c r="L14" s="323">
        <f>'vypočty_pro školy'!M30</f>
        <v>23</v>
      </c>
      <c r="M14" s="332">
        <f>'vypočty_pro školy'!N30</f>
        <v>2.9978260869565219</v>
      </c>
      <c r="N14" s="323">
        <f>'vypočty_pro školy'!O30</f>
        <v>23</v>
      </c>
      <c r="O14" s="332">
        <f>'vypočty_pro školy'!P30</f>
        <v>2.560606060606061</v>
      </c>
      <c r="P14" s="323">
        <f>'vypočty_pro školy'!Q30</f>
        <v>23</v>
      </c>
      <c r="Q14" s="329"/>
      <c r="R14" s="332">
        <f>'vypočty_pro školy'!U30</f>
        <v>2.4285714285714279</v>
      </c>
      <c r="S14" s="323">
        <f>'vypočty_pro školy'!V30</f>
        <v>23</v>
      </c>
      <c r="T14" s="332">
        <f>'vypočty_pro školy'!W30</f>
        <v>2.7619047619047623</v>
      </c>
      <c r="U14" s="323">
        <f>'vypočty_pro školy'!X30</f>
        <v>23</v>
      </c>
      <c r="V14" s="312"/>
      <c r="W14" s="300"/>
      <c r="X14" s="300"/>
    </row>
    <row r="15" spans="1:24" x14ac:dyDescent="0.3">
      <c r="A15" s="297" t="s">
        <v>185</v>
      </c>
      <c r="B15" s="310" t="s">
        <v>16</v>
      </c>
      <c r="C15" s="332">
        <f>'vypočty_pro školy'!D31</f>
        <v>2.8106341824479077</v>
      </c>
      <c r="D15" s="323">
        <f>'vypočty_pro školy'!E31</f>
        <v>27</v>
      </c>
      <c r="E15" s="332">
        <f>'vypočty_pro školy'!F31</f>
        <v>2.7864638447971783</v>
      </c>
      <c r="F15" s="323">
        <f>'vypočty_pro školy'!G31</f>
        <v>27</v>
      </c>
      <c r="G15" s="332">
        <f>'vypočty_pro školy'!H31</f>
        <v>2.8704091176313402</v>
      </c>
      <c r="H15" s="323">
        <f>'vypočty_pro školy'!I31</f>
        <v>27</v>
      </c>
      <c r="I15" s="332">
        <f>'vypočty_pro školy'!J31</f>
        <v>2.393827160493827</v>
      </c>
      <c r="J15" s="323">
        <f>'vypočty_pro školy'!K31</f>
        <v>27</v>
      </c>
      <c r="K15" s="332">
        <f>'vypočty_pro školy'!L31</f>
        <v>2.2679012345679017</v>
      </c>
      <c r="L15" s="323">
        <f>'vypočty_pro školy'!M31</f>
        <v>27</v>
      </c>
      <c r="M15" s="332">
        <f>'vypočty_pro školy'!N31</f>
        <v>2.9685897435897433</v>
      </c>
      <c r="N15" s="323">
        <f>'vypočty_pro školy'!O31</f>
        <v>27</v>
      </c>
      <c r="O15" s="332">
        <f>'vypočty_pro školy'!P31</f>
        <v>2.5308641975308648</v>
      </c>
      <c r="P15" s="323">
        <f>'vypočty_pro školy'!Q31</f>
        <v>27</v>
      </c>
      <c r="Q15" s="329"/>
      <c r="R15" s="332">
        <f>'vypočty_pro školy'!U31</f>
        <v>2.4799999999999995</v>
      </c>
      <c r="S15" s="323">
        <f>'vypočty_pro školy'!V31</f>
        <v>27</v>
      </c>
      <c r="T15" s="332">
        <f>'vypočty_pro školy'!W31</f>
        <v>2.727272727272728</v>
      </c>
      <c r="U15" s="323">
        <f>'vypočty_pro školy'!X31</f>
        <v>27</v>
      </c>
      <c r="V15" s="312"/>
      <c r="W15" s="300"/>
      <c r="X15" s="300"/>
    </row>
    <row r="16" spans="1:24" x14ac:dyDescent="0.3">
      <c r="A16" s="297" t="s">
        <v>186</v>
      </c>
      <c r="B16" s="310" t="s">
        <v>17</v>
      </c>
      <c r="C16" s="332">
        <f>'vypočty_pro školy'!D32</f>
        <v>2.8448456608750727</v>
      </c>
      <c r="D16" s="323">
        <f>'vypočty_pro školy'!E32</f>
        <v>15</v>
      </c>
      <c r="E16" s="332">
        <f>'vypočty_pro školy'!F32</f>
        <v>2.8483333333333332</v>
      </c>
      <c r="F16" s="323">
        <f>'vypočty_pro školy'!G32</f>
        <v>15</v>
      </c>
      <c r="G16" s="332">
        <f>'vypočty_pro školy'!H32</f>
        <v>2.9690115440115434</v>
      </c>
      <c r="H16" s="323">
        <f>'vypočty_pro školy'!I32</f>
        <v>15</v>
      </c>
      <c r="I16" s="332">
        <f>'vypočty_pro školy'!J32</f>
        <v>2.358974358974359</v>
      </c>
      <c r="J16" s="323">
        <f>'vypočty_pro školy'!K32</f>
        <v>15</v>
      </c>
      <c r="K16" s="332">
        <f>'vypočty_pro školy'!L32</f>
        <v>2.532142857142857</v>
      </c>
      <c r="L16" s="323">
        <f>'vypočty_pro školy'!M32</f>
        <v>15</v>
      </c>
      <c r="M16" s="332">
        <f>'vypočty_pro školy'!N32</f>
        <v>2.9066666666666663</v>
      </c>
      <c r="N16" s="323">
        <f>'vypočty_pro školy'!O32</f>
        <v>15</v>
      </c>
      <c r="O16" s="332">
        <f>'vypočty_pro školy'!P32</f>
        <v>2.4761904761904763</v>
      </c>
      <c r="P16" s="323">
        <f>'vypočty_pro školy'!Q32</f>
        <v>15</v>
      </c>
      <c r="Q16" s="329"/>
      <c r="R16" s="332">
        <f>'vypočty_pro školy'!U32</f>
        <v>1.9230769230769229</v>
      </c>
      <c r="S16" s="323">
        <f>'vypočty_pro školy'!V32</f>
        <v>15</v>
      </c>
      <c r="T16" s="332">
        <f>'vypočty_pro školy'!W32</f>
        <v>2.5714285714285707</v>
      </c>
      <c r="U16" s="323">
        <f>'vypočty_pro školy'!X32</f>
        <v>15</v>
      </c>
      <c r="V16" s="312"/>
      <c r="W16" s="300"/>
      <c r="X16" s="300"/>
    </row>
    <row r="17" spans="1:24" x14ac:dyDescent="0.3">
      <c r="A17" s="297" t="s">
        <v>185</v>
      </c>
      <c r="B17" s="310" t="s">
        <v>18</v>
      </c>
      <c r="C17" s="332">
        <f>'vypočty_pro školy'!D33</f>
        <v>2.9188045410471877</v>
      </c>
      <c r="D17" s="323">
        <f>'vypočty_pro školy'!E33</f>
        <v>16</v>
      </c>
      <c r="E17" s="332">
        <f>'vypočty_pro školy'!F33</f>
        <v>2.7526041666666665</v>
      </c>
      <c r="F17" s="323">
        <f>'vypočty_pro školy'!G33</f>
        <v>16</v>
      </c>
      <c r="G17" s="332">
        <f>'vypočty_pro školy'!H33</f>
        <v>3.1024531024531026</v>
      </c>
      <c r="H17" s="323">
        <f>'vypočty_pro školy'!I33</f>
        <v>16</v>
      </c>
      <c r="I17" s="332">
        <f>'vypočty_pro školy'!J33</f>
        <v>2.1208333333333327</v>
      </c>
      <c r="J17" s="323">
        <f>'vypočty_pro školy'!K33</f>
        <v>16</v>
      </c>
      <c r="K17" s="332">
        <f>'vypočty_pro školy'!L33</f>
        <v>2.5322222222222219</v>
      </c>
      <c r="L17" s="323">
        <f>'vypočty_pro školy'!M33</f>
        <v>16</v>
      </c>
      <c r="M17" s="332">
        <f>'vypočty_pro školy'!N33</f>
        <v>3.1791666666666663</v>
      </c>
      <c r="N17" s="323">
        <f>'vypočty_pro školy'!O33</f>
        <v>16</v>
      </c>
      <c r="O17" s="332">
        <f>'vypočty_pro školy'!P33</f>
        <v>2.182291666666667</v>
      </c>
      <c r="P17" s="323">
        <f>'vypočty_pro školy'!Q33</f>
        <v>16</v>
      </c>
      <c r="Q17" s="329"/>
      <c r="R17" s="332">
        <f>'vypočty_pro školy'!U33</f>
        <v>1.6153846153846154</v>
      </c>
      <c r="S17" s="323">
        <f>'vypočty_pro školy'!V33</f>
        <v>16</v>
      </c>
      <c r="T17" s="332">
        <f>'vypočty_pro školy'!W33</f>
        <v>2.2666666666666666</v>
      </c>
      <c r="U17" s="323">
        <f>'vypočty_pro školy'!X33</f>
        <v>16</v>
      </c>
      <c r="V17" s="312"/>
      <c r="W17" s="300"/>
      <c r="X17" s="300"/>
    </row>
    <row r="18" spans="1:24" x14ac:dyDescent="0.3">
      <c r="A18" s="296"/>
      <c r="B18" s="310" t="s">
        <v>19</v>
      </c>
      <c r="C18" s="332">
        <f>'vypočty_pro školy'!D34</f>
        <v>2.795449107673373</v>
      </c>
      <c r="D18" s="323">
        <f>'vypočty_pro školy'!E34</f>
        <v>16</v>
      </c>
      <c r="E18" s="332">
        <f>'vypočty_pro školy'!F34</f>
        <v>2.7574404761904763</v>
      </c>
      <c r="F18" s="323">
        <f>'vypočty_pro školy'!G34</f>
        <v>16</v>
      </c>
      <c r="G18" s="332">
        <f>'vypočty_pro školy'!H34</f>
        <v>2.8306840728715725</v>
      </c>
      <c r="H18" s="323">
        <f>'vypočty_pro školy'!I34</f>
        <v>16</v>
      </c>
      <c r="I18" s="332">
        <f>'vypočty_pro školy'!J34</f>
        <v>2.5333333333333337</v>
      </c>
      <c r="J18" s="323">
        <f>'vypočty_pro školy'!K34</f>
        <v>16</v>
      </c>
      <c r="K18" s="332">
        <f>'vypočty_pro školy'!L34</f>
        <v>2.3677083333333329</v>
      </c>
      <c r="L18" s="323">
        <f>'vypočty_pro školy'!M34</f>
        <v>16</v>
      </c>
      <c r="M18" s="332">
        <f>'vypočty_pro školy'!N34</f>
        <v>2.9624999999999999</v>
      </c>
      <c r="N18" s="323">
        <f>'vypočty_pro školy'!O34</f>
        <v>16</v>
      </c>
      <c r="O18" s="332">
        <f>'vypočty_pro školy'!P34</f>
        <v>2.5166666666666671</v>
      </c>
      <c r="P18" s="323">
        <f>'vypočty_pro školy'!Q34</f>
        <v>16</v>
      </c>
      <c r="Q18" s="333"/>
      <c r="R18" s="332">
        <f>'vypočty_pro školy'!U34</f>
        <v>2.2000000000000002</v>
      </c>
      <c r="S18" s="323">
        <f>'vypočty_pro školy'!V34</f>
        <v>16</v>
      </c>
      <c r="T18" s="332">
        <f>'vypočty_pro školy'!W34</f>
        <v>2.5</v>
      </c>
      <c r="U18" s="323">
        <f>'vypočty_pro školy'!X34</f>
        <v>16</v>
      </c>
      <c r="V18" s="326"/>
      <c r="W18" s="300"/>
      <c r="X18" s="300"/>
    </row>
  </sheetData>
  <sheetProtection algorithmName="SHA-512" hashValue="Vv27m4+v7QrUjAYSt/fZwqb07ZoX5r+4uzTrQI9rzEy+pp8y3RNqbSJFmLTO9wLGUikx2g6R9x9mJf5qcJ3Qag==" saltValue="x3+8QhK/hDOGSX76mPD64w==" spinCount="100000" sheet="1" objects="1" scenarios="1"/>
  <mergeCells count="20">
    <mergeCell ref="W8:X8"/>
    <mergeCell ref="Q8:Q18"/>
    <mergeCell ref="R8:S8"/>
    <mergeCell ref="T8:U8"/>
    <mergeCell ref="A9:A13"/>
    <mergeCell ref="I6:J7"/>
    <mergeCell ref="C5:D5"/>
    <mergeCell ref="C6:D6"/>
    <mergeCell ref="A1:U3"/>
    <mergeCell ref="A4:B4"/>
    <mergeCell ref="A5:B5"/>
    <mergeCell ref="C8:D8"/>
    <mergeCell ref="E8:F8"/>
    <mergeCell ref="G8:H8"/>
    <mergeCell ref="I8:J8"/>
    <mergeCell ref="K8:L8"/>
    <mergeCell ref="M8:N8"/>
    <mergeCell ref="O8:P8"/>
    <mergeCell ref="O6:P7"/>
    <mergeCell ref="R6:S7"/>
  </mergeCells>
  <conditionalFormatting sqref="D11:D18">
    <cfRule type="cellIs" dxfId="49" priority="9" operator="lessThan">
      <formula>21</formula>
    </cfRule>
  </conditionalFormatting>
  <conditionalFormatting sqref="F11:F18">
    <cfRule type="cellIs" dxfId="48" priority="8" operator="lessThan">
      <formula>21</formula>
    </cfRule>
  </conditionalFormatting>
  <conditionalFormatting sqref="H11:H18">
    <cfRule type="cellIs" dxfId="47" priority="7" operator="lessThan">
      <formula>21</formula>
    </cfRule>
  </conditionalFormatting>
  <conditionalFormatting sqref="J11:J18">
    <cfRule type="cellIs" dxfId="46" priority="6" operator="lessThan">
      <formula>21</formula>
    </cfRule>
  </conditionalFormatting>
  <conditionalFormatting sqref="L11:L18">
    <cfRule type="cellIs" dxfId="45" priority="5" operator="lessThan">
      <formula>21</formula>
    </cfRule>
  </conditionalFormatting>
  <conditionalFormatting sqref="N11:N18">
    <cfRule type="cellIs" dxfId="44" priority="4" operator="lessThan">
      <formula>21</formula>
    </cfRule>
  </conditionalFormatting>
  <conditionalFormatting sqref="P11:P18">
    <cfRule type="cellIs" dxfId="43" priority="3" operator="lessThan">
      <formula>21</formula>
    </cfRule>
  </conditionalFormatting>
  <conditionalFormatting sqref="S11:S18">
    <cfRule type="cellIs" dxfId="42" priority="2" operator="lessThan">
      <formula>21</formula>
    </cfRule>
  </conditionalFormatting>
  <conditionalFormatting sqref="U11:U18">
    <cfRule type="cellIs" dxfId="41" priority="1" operator="lessThan">
      <formula>21</formula>
    </cfRule>
  </conditionalFormatting>
  <dataValidations count="1">
    <dataValidation type="list" allowBlank="1" showInputMessage="1" showErrorMessage="1" sqref="I8" xr:uid="{B7CB6AC7-4190-4031-9935-1639FCFCA3E9}">
      <formula1>#REF!</formula1>
    </dataValidation>
  </dataValidations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21BCBBA-659D-4857-AE32-560E63B37480}">
          <x14:formula1>
            <xm:f>List2!$B$1:$B$10</xm:f>
          </x14:formula1>
          <xm:sqref>A5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25A9D-83A8-4B69-921A-5BF9539D8459}">
  <sheetPr>
    <tabColor rgb="FF00B050"/>
  </sheetPr>
  <dimension ref="A1:AE1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U3"/>
    </sheetView>
  </sheetViews>
  <sheetFormatPr defaultRowHeight="14.4" x14ac:dyDescent="0.3"/>
  <cols>
    <col min="1" max="1" width="35.33203125" style="300" customWidth="1"/>
    <col min="2" max="2" width="24.44140625" style="300" customWidth="1"/>
    <col min="3" max="26" width="12.21875" style="300" customWidth="1"/>
    <col min="27" max="27" width="1.5546875" style="300" customWidth="1"/>
    <col min="28" max="29" width="12.6640625" style="300" customWidth="1"/>
    <col min="30" max="16384" width="8.88671875" style="300"/>
  </cols>
  <sheetData>
    <row r="1" spans="1:31" x14ac:dyDescent="0.3">
      <c r="A1" s="298" t="str">
        <f>A5</f>
        <v>Základní škola, Praha 13, Janského 2189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</row>
    <row r="2" spans="1:31" x14ac:dyDescent="0.3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</row>
    <row r="3" spans="1:31" x14ac:dyDescent="0.3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</row>
    <row r="4" spans="1:31" ht="15.6" x14ac:dyDescent="0.3">
      <c r="A4" s="301" t="s">
        <v>59</v>
      </c>
      <c r="B4" s="301"/>
    </row>
    <row r="5" spans="1:31" ht="29.4" customHeight="1" x14ac:dyDescent="0.3">
      <c r="A5" s="327" t="s">
        <v>64</v>
      </c>
      <c r="B5" s="327"/>
      <c r="C5" s="334"/>
      <c r="D5" s="335"/>
    </row>
    <row r="6" spans="1:31" x14ac:dyDescent="0.3">
      <c r="C6" s="336" t="s">
        <v>166</v>
      </c>
      <c r="D6" s="335"/>
      <c r="M6" s="304" t="s">
        <v>177</v>
      </c>
      <c r="N6" s="304"/>
      <c r="Q6" s="304" t="s">
        <v>177</v>
      </c>
      <c r="R6" s="304"/>
      <c r="U6" s="304" t="s">
        <v>177</v>
      </c>
      <c r="V6" s="304"/>
      <c r="W6" s="304" t="s">
        <v>177</v>
      </c>
      <c r="X6" s="304"/>
    </row>
    <row r="7" spans="1:31" x14ac:dyDescent="0.3">
      <c r="M7" s="304"/>
      <c r="N7" s="304"/>
      <c r="Q7" s="304"/>
      <c r="R7" s="304"/>
      <c r="U7" s="304"/>
      <c r="V7" s="304"/>
      <c r="W7" s="304"/>
      <c r="X7" s="304"/>
    </row>
    <row r="8" spans="1:31" ht="47.4" customHeight="1" x14ac:dyDescent="0.3">
      <c r="A8" s="309" t="s">
        <v>178</v>
      </c>
      <c r="B8" s="305" t="s">
        <v>73</v>
      </c>
      <c r="C8" s="307" t="s">
        <v>30</v>
      </c>
      <c r="D8" s="307"/>
      <c r="E8" s="307" t="s">
        <v>91</v>
      </c>
      <c r="F8" s="307"/>
      <c r="G8" s="307" t="s">
        <v>92</v>
      </c>
      <c r="H8" s="307"/>
      <c r="I8" s="307" t="s">
        <v>93</v>
      </c>
      <c r="J8" s="307"/>
      <c r="K8" s="307" t="s">
        <v>94</v>
      </c>
      <c r="L8" s="307"/>
      <c r="M8" s="307" t="s">
        <v>136</v>
      </c>
      <c r="N8" s="307"/>
      <c r="O8" s="307" t="s">
        <v>96</v>
      </c>
      <c r="P8" s="307"/>
      <c r="Q8" s="307" t="s">
        <v>97</v>
      </c>
      <c r="R8" s="307"/>
      <c r="S8" s="307" t="s">
        <v>98</v>
      </c>
      <c r="T8" s="307"/>
      <c r="U8" s="307" t="s">
        <v>99</v>
      </c>
      <c r="V8" s="307"/>
      <c r="W8" s="337" t="s">
        <v>162</v>
      </c>
      <c r="X8" s="337"/>
      <c r="Y8" s="307" t="s">
        <v>101</v>
      </c>
      <c r="Z8" s="307"/>
      <c r="AA8" s="338"/>
      <c r="AB8" s="307" t="s">
        <v>170</v>
      </c>
      <c r="AC8" s="307"/>
      <c r="AD8" s="307" t="s">
        <v>169</v>
      </c>
      <c r="AE8" s="307"/>
    </row>
    <row r="9" spans="1:31" ht="41.4" customHeight="1" x14ac:dyDescent="0.3">
      <c r="A9" s="313"/>
      <c r="B9" s="310" t="s">
        <v>56</v>
      </c>
      <c r="C9" s="311" t="s">
        <v>38</v>
      </c>
      <c r="D9" s="311" t="s">
        <v>39</v>
      </c>
      <c r="E9" s="311" t="s">
        <v>40</v>
      </c>
      <c r="F9" s="311" t="s">
        <v>41</v>
      </c>
      <c r="G9" s="311" t="s">
        <v>42</v>
      </c>
      <c r="H9" s="311" t="s">
        <v>43</v>
      </c>
      <c r="I9" s="311" t="s">
        <v>44</v>
      </c>
      <c r="J9" s="311" t="s">
        <v>45</v>
      </c>
      <c r="K9" s="311" t="s">
        <v>46</v>
      </c>
      <c r="L9" s="311" t="s">
        <v>47</v>
      </c>
      <c r="M9" s="311" t="s">
        <v>48</v>
      </c>
      <c r="N9" s="311" t="s">
        <v>49</v>
      </c>
      <c r="O9" s="311" t="s">
        <v>102</v>
      </c>
      <c r="P9" s="311" t="s">
        <v>103</v>
      </c>
      <c r="Q9" s="311" t="s">
        <v>104</v>
      </c>
      <c r="R9" s="311" t="s">
        <v>105</v>
      </c>
      <c r="S9" s="311" t="s">
        <v>106</v>
      </c>
      <c r="T9" s="311" t="s">
        <v>107</v>
      </c>
      <c r="U9" s="311" t="s">
        <v>108</v>
      </c>
      <c r="V9" s="311" t="s">
        <v>109</v>
      </c>
      <c r="W9" s="311" t="s">
        <v>110</v>
      </c>
      <c r="X9" s="311" t="s">
        <v>111</v>
      </c>
      <c r="Y9" s="311" t="s">
        <v>112</v>
      </c>
      <c r="Z9" s="311" t="s">
        <v>113</v>
      </c>
      <c r="AA9" s="338"/>
      <c r="AB9" s="311" t="s">
        <v>38</v>
      </c>
      <c r="AC9" s="311" t="s">
        <v>39</v>
      </c>
      <c r="AD9" s="311" t="s">
        <v>38</v>
      </c>
      <c r="AE9" s="311" t="s">
        <v>38</v>
      </c>
    </row>
    <row r="10" spans="1:31" x14ac:dyDescent="0.3">
      <c r="A10" s="339"/>
      <c r="B10" s="314" t="s">
        <v>57</v>
      </c>
      <c r="C10" s="315">
        <f>'vypočty_pro školy'!D45</f>
        <v>3.200242130750607</v>
      </c>
      <c r="D10" s="316">
        <f>'vypočty_pro školy'!E45</f>
        <v>413</v>
      </c>
      <c r="E10" s="315">
        <f>'vypočty_pro školy'!F45</f>
        <v>2.9600484261501201</v>
      </c>
      <c r="F10" s="316">
        <f>'vypočty_pro školy'!G45</f>
        <v>413</v>
      </c>
      <c r="G10" s="315">
        <f>'vypočty_pro školy'!H45</f>
        <v>3.0663438256658591</v>
      </c>
      <c r="H10" s="316">
        <f>'vypočty_pro školy'!I45</f>
        <v>413</v>
      </c>
      <c r="I10" s="315">
        <f>'vypočty_pro školy'!J45</f>
        <v>3.4225181598062941</v>
      </c>
      <c r="J10" s="316">
        <f>'vypočty_pro školy'!K45</f>
        <v>413</v>
      </c>
      <c r="K10" s="315">
        <f>'vypočty_pro školy'!L45</f>
        <v>3.2717917675544808</v>
      </c>
      <c r="L10" s="316">
        <f>'vypočty_pro školy'!M45</f>
        <v>413</v>
      </c>
      <c r="M10" s="315">
        <f>'vypočty_pro školy'!N45</f>
        <v>1.5975786924939483</v>
      </c>
      <c r="N10" s="316">
        <f>'vypočty_pro školy'!O45</f>
        <v>413</v>
      </c>
      <c r="O10" s="315">
        <f>'vypočty_pro školy'!P45</f>
        <v>3.0871670702179177</v>
      </c>
      <c r="P10" s="316">
        <f>'vypočty_pro školy'!Q45</f>
        <v>413</v>
      </c>
      <c r="Q10" s="315">
        <f>'vypočty_pro školy'!R45</f>
        <v>1.6951170298627929</v>
      </c>
      <c r="R10" s="316">
        <f>'vypočty_pro školy'!S45</f>
        <v>413</v>
      </c>
      <c r="S10" s="315">
        <f>'vypočty_pro školy'!T45</f>
        <v>3.3296004842614977</v>
      </c>
      <c r="T10" s="316">
        <f>'vypočty_pro školy'!U45</f>
        <v>413</v>
      </c>
      <c r="U10" s="315">
        <f>'vypočty_pro školy'!V45</f>
        <v>2.050847457627119</v>
      </c>
      <c r="V10" s="316">
        <f>'vypočty_pro školy'!W45</f>
        <v>413</v>
      </c>
      <c r="W10" s="315">
        <f>'vypočty_pro školy'!X45</f>
        <v>1.7200968523002427</v>
      </c>
      <c r="X10" s="316">
        <f>'vypočty_pro školy'!Y45</f>
        <v>413</v>
      </c>
      <c r="Y10" s="315">
        <f>'vypočty_pro školy'!Z45</f>
        <v>2.3159806295399519</v>
      </c>
      <c r="Z10" s="316">
        <f>'vypočty_pro školy'!AA45</f>
        <v>413</v>
      </c>
      <c r="AA10" s="338"/>
      <c r="AB10" s="315">
        <f>'vypočty_pro školy'!AC45</f>
        <v>3.0944309927360814</v>
      </c>
      <c r="AC10" s="316">
        <f>'vypočty_pro školy'!AD45</f>
        <v>413</v>
      </c>
      <c r="AD10" s="317">
        <f>podklad_tabulky!D248</f>
        <v>0.47699757869249398</v>
      </c>
      <c r="AE10" s="317">
        <f>podklad_tabulky!F248</f>
        <v>0.82566585956416461</v>
      </c>
    </row>
    <row r="11" spans="1:31" x14ac:dyDescent="0.3">
      <c r="A11" s="339" t="s">
        <v>182</v>
      </c>
      <c r="B11" s="318" t="s">
        <v>58</v>
      </c>
      <c r="C11" s="331">
        <f>'vypočty_pro školy'!D46</f>
        <v>3.0620689655172417</v>
      </c>
      <c r="D11" s="340">
        <f>'vypočty_pro školy'!E46</f>
        <v>29</v>
      </c>
      <c r="E11" s="331">
        <f>'vypočty_pro školy'!F46</f>
        <v>2.8793103448275859</v>
      </c>
      <c r="F11" s="340">
        <f>'vypočty_pro školy'!G46</f>
        <v>29</v>
      </c>
      <c r="G11" s="331">
        <f>'vypočty_pro školy'!H46</f>
        <v>3.1172413793103448</v>
      </c>
      <c r="H11" s="340">
        <f>'vypočty_pro školy'!I46</f>
        <v>29</v>
      </c>
      <c r="I11" s="331">
        <f>'vypočty_pro školy'!J46</f>
        <v>3.2931034482758625</v>
      </c>
      <c r="J11" s="340">
        <f>'vypočty_pro školy'!K46</f>
        <v>29</v>
      </c>
      <c r="K11" s="331">
        <f>'vypočty_pro školy'!L46</f>
        <v>3.0862068965517242</v>
      </c>
      <c r="L11" s="340">
        <f>'vypočty_pro školy'!M46</f>
        <v>29</v>
      </c>
      <c r="M11" s="331">
        <f>'vypočty_pro školy'!N46</f>
        <v>1.5931034482758624</v>
      </c>
      <c r="N11" s="340">
        <f>'vypočty_pro školy'!O46</f>
        <v>29</v>
      </c>
      <c r="O11" s="331">
        <f>'vypočty_pro školy'!P46</f>
        <v>2.9724137931034478</v>
      </c>
      <c r="P11" s="340">
        <f>'vypočty_pro školy'!Q46</f>
        <v>29</v>
      </c>
      <c r="Q11" s="331">
        <f>'vypočty_pro školy'!R46</f>
        <v>1.9310344827586208</v>
      </c>
      <c r="R11" s="340">
        <f>'vypočty_pro školy'!S46</f>
        <v>29</v>
      </c>
      <c r="S11" s="331">
        <f>'vypočty_pro školy'!T46</f>
        <v>3.3448275862068964</v>
      </c>
      <c r="T11" s="340">
        <f>'vypočty_pro školy'!U46</f>
        <v>29</v>
      </c>
      <c r="U11" s="331">
        <f>'vypočty_pro školy'!V46</f>
        <v>2.2561576354679809</v>
      </c>
      <c r="V11" s="340">
        <f>'vypočty_pro školy'!W46</f>
        <v>29</v>
      </c>
      <c r="W11" s="331">
        <f>'vypočty_pro školy'!X46</f>
        <v>1.9</v>
      </c>
      <c r="X11" s="340">
        <f>'vypočty_pro školy'!Y46</f>
        <v>29</v>
      </c>
      <c r="Y11" s="331">
        <f>'vypočty_pro školy'!Z46</f>
        <v>2.4913793103448278</v>
      </c>
      <c r="Z11" s="340">
        <f>'vypočty_pro školy'!AA46</f>
        <v>29</v>
      </c>
      <c r="AA11" s="338"/>
      <c r="AB11" s="331">
        <f>'vypočty_pro školy'!AC46</f>
        <v>3.3103448275862073</v>
      </c>
      <c r="AC11" s="340">
        <f>'vypočty_pro školy'!AD46</f>
        <v>29</v>
      </c>
      <c r="AD11" s="321">
        <f>VLOOKUP(podklad_tabulky!$A$248,podklad_tabulky!$B$249:$G$258,3,0)</f>
        <v>0.72413793103448265</v>
      </c>
      <c r="AE11" s="321">
        <f>VLOOKUP(podklad_tabulky!$A$248,podklad_tabulky!$B$249:$G$258,5,0)</f>
        <v>0.86206896551724133</v>
      </c>
    </row>
    <row r="12" spans="1:31" x14ac:dyDescent="0.3">
      <c r="A12" s="339" t="s">
        <v>185</v>
      </c>
      <c r="B12" s="310" t="s">
        <v>114</v>
      </c>
      <c r="C12" s="341">
        <f>'vypočty_pro školy'!D47</f>
        <v>2.8499999999999996</v>
      </c>
      <c r="D12" s="323">
        <f>'vypočty_pro školy'!E47</f>
        <v>8</v>
      </c>
      <c r="E12" s="341">
        <f>'vypočty_pro školy'!F47</f>
        <v>2.65625</v>
      </c>
      <c r="F12" s="323">
        <f>'vypočty_pro školy'!G47</f>
        <v>8</v>
      </c>
      <c r="G12" s="341">
        <f>'vypočty_pro školy'!H47</f>
        <v>3.0249999999999999</v>
      </c>
      <c r="H12" s="323">
        <f>'vypočty_pro školy'!I47</f>
        <v>8</v>
      </c>
      <c r="I12" s="341">
        <f>'vypočty_pro školy'!J47</f>
        <v>3.166666666666667</v>
      </c>
      <c r="J12" s="323">
        <f>'vypočty_pro školy'!K47</f>
        <v>8</v>
      </c>
      <c r="K12" s="341">
        <f>'vypočty_pro školy'!L47</f>
        <v>2.828125</v>
      </c>
      <c r="L12" s="323">
        <f>'vypočty_pro školy'!M47</f>
        <v>8</v>
      </c>
      <c r="M12" s="341">
        <f>'vypočty_pro školy'!N47</f>
        <v>1.65</v>
      </c>
      <c r="N12" s="323">
        <f>'vypočty_pro školy'!O47</f>
        <v>8</v>
      </c>
      <c r="O12" s="341">
        <f>'vypočty_pro školy'!P47</f>
        <v>2.7</v>
      </c>
      <c r="P12" s="323">
        <f>'vypočty_pro školy'!Q47</f>
        <v>8</v>
      </c>
      <c r="Q12" s="341">
        <f>'vypočty_pro školy'!R47</f>
        <v>2.2604166666666665</v>
      </c>
      <c r="R12" s="323">
        <f>'vypočty_pro školy'!S47</f>
        <v>8</v>
      </c>
      <c r="S12" s="341">
        <f>'vypočty_pro školy'!T47</f>
        <v>3.328125</v>
      </c>
      <c r="T12" s="323">
        <f>'vypočty_pro školy'!U47</f>
        <v>8</v>
      </c>
      <c r="U12" s="341">
        <f>'vypočty_pro školy'!V47</f>
        <v>2.5892857142857144</v>
      </c>
      <c r="V12" s="323">
        <f>'vypočty_pro školy'!W47</f>
        <v>8</v>
      </c>
      <c r="W12" s="341">
        <f>'vypočty_pro školy'!X47</f>
        <v>2</v>
      </c>
      <c r="X12" s="323">
        <f>'vypočty_pro školy'!Y47</f>
        <v>8</v>
      </c>
      <c r="Y12" s="341">
        <f>'vypočty_pro školy'!Z47</f>
        <v>2.71875</v>
      </c>
      <c r="Z12" s="323">
        <f>'vypočty_pro školy'!AA47</f>
        <v>8</v>
      </c>
      <c r="AA12" s="338"/>
      <c r="AB12" s="332">
        <f>'vypočty_pro školy'!AC47</f>
        <v>3.125</v>
      </c>
      <c r="AC12" s="323">
        <f>'vypočty_pro školy'!AD47</f>
        <v>8</v>
      </c>
    </row>
    <row r="13" spans="1:31" x14ac:dyDescent="0.3">
      <c r="A13" s="342"/>
      <c r="B13" s="310" t="s">
        <v>115</v>
      </c>
      <c r="C13" s="341">
        <f>'vypočty_pro školy'!D48</f>
        <v>3.1428571428571428</v>
      </c>
      <c r="D13" s="323">
        <f>'vypočty_pro školy'!E48</f>
        <v>21</v>
      </c>
      <c r="E13" s="341">
        <f>'vypočty_pro školy'!F48</f>
        <v>2.9642857142857144</v>
      </c>
      <c r="F13" s="323">
        <f>'vypočty_pro školy'!G48</f>
        <v>21</v>
      </c>
      <c r="G13" s="341">
        <f>'vypočty_pro školy'!H48</f>
        <v>3.1523809523809523</v>
      </c>
      <c r="H13" s="323">
        <f>'vypočty_pro školy'!I48</f>
        <v>21</v>
      </c>
      <c r="I13" s="341">
        <f>'vypočty_pro školy'!J48</f>
        <v>3.3412698412698414</v>
      </c>
      <c r="J13" s="323">
        <f>'vypočty_pro školy'!K48</f>
        <v>21</v>
      </c>
      <c r="K13" s="341">
        <f>'vypočty_pro školy'!L48</f>
        <v>3.1845238095238093</v>
      </c>
      <c r="L13" s="323">
        <f>'vypočty_pro školy'!M48</f>
        <v>21</v>
      </c>
      <c r="M13" s="341">
        <f>'vypočty_pro školy'!N48</f>
        <v>1.5714285714285714</v>
      </c>
      <c r="N13" s="323">
        <f>'vypočty_pro školy'!O48</f>
        <v>21</v>
      </c>
      <c r="O13" s="341">
        <f>'vypočty_pro školy'!P48</f>
        <v>3.0761904761904764</v>
      </c>
      <c r="P13" s="323">
        <f>'vypočty_pro školy'!Q48</f>
        <v>21</v>
      </c>
      <c r="Q13" s="341">
        <f>'vypočty_pro školy'!R48</f>
        <v>1.8055555555555558</v>
      </c>
      <c r="R13" s="323">
        <f>'vypočty_pro školy'!S48</f>
        <v>21</v>
      </c>
      <c r="S13" s="341">
        <f>'vypočty_pro školy'!T48</f>
        <v>3.3511904761904754</v>
      </c>
      <c r="T13" s="323">
        <f>'vypočty_pro školy'!U48</f>
        <v>21</v>
      </c>
      <c r="U13" s="341">
        <f>'vypočty_pro školy'!V48</f>
        <v>2.129251700680272</v>
      </c>
      <c r="V13" s="323">
        <f>'vypočty_pro školy'!W48</f>
        <v>21</v>
      </c>
      <c r="W13" s="341">
        <f>'vypočty_pro školy'!X48</f>
        <v>1.8619047619047617</v>
      </c>
      <c r="X13" s="323">
        <f>'vypočty_pro školy'!Y48</f>
        <v>21</v>
      </c>
      <c r="Y13" s="341">
        <f>'vypočty_pro školy'!Z48</f>
        <v>2.4047619047619051</v>
      </c>
      <c r="Z13" s="323">
        <f>'vypočty_pro školy'!AA48</f>
        <v>21</v>
      </c>
      <c r="AA13" s="338"/>
      <c r="AB13" s="332">
        <f>'vypočty_pro školy'!AC48</f>
        <v>3.3809523809523814</v>
      </c>
      <c r="AC13" s="323">
        <f>'vypočty_pro školy'!AD48</f>
        <v>21</v>
      </c>
    </row>
    <row r="14" spans="1:31" ht="28.8" x14ac:dyDescent="0.3">
      <c r="A14" s="343" t="s">
        <v>183</v>
      </c>
      <c r="B14" s="310" t="s">
        <v>116</v>
      </c>
      <c r="C14" s="341">
        <f>'vypočty_pro školy'!D49</f>
        <v>2.9818181818181819</v>
      </c>
      <c r="D14" s="323">
        <f>'vypočty_pro školy'!E49</f>
        <v>22</v>
      </c>
      <c r="E14" s="341">
        <f>'vypočty_pro školy'!F49</f>
        <v>2.8409090909090908</v>
      </c>
      <c r="F14" s="323">
        <f>'vypočty_pro školy'!G49</f>
        <v>22</v>
      </c>
      <c r="G14" s="341">
        <f>'vypočty_pro školy'!H49</f>
        <v>3.1454545454545455</v>
      </c>
      <c r="H14" s="323">
        <f>'vypočty_pro školy'!I49</f>
        <v>22</v>
      </c>
      <c r="I14" s="341">
        <f>'vypočty_pro školy'!J49</f>
        <v>3.1969696969696972</v>
      </c>
      <c r="J14" s="323">
        <f>'vypočty_pro školy'!K49</f>
        <v>22</v>
      </c>
      <c r="K14" s="341">
        <f>'vypočty_pro školy'!L49</f>
        <v>2.9715909090909092</v>
      </c>
      <c r="L14" s="323">
        <f>'vypočty_pro školy'!M49</f>
        <v>22</v>
      </c>
      <c r="M14" s="341">
        <f>'vypočty_pro školy'!N49</f>
        <v>1.6272727272727274</v>
      </c>
      <c r="N14" s="323">
        <f>'vypočty_pro školy'!O49</f>
        <v>22</v>
      </c>
      <c r="O14" s="341">
        <f>'vypočty_pro školy'!P49</f>
        <v>2.8636363636363633</v>
      </c>
      <c r="P14" s="323">
        <f>'vypočty_pro školy'!Q49</f>
        <v>22</v>
      </c>
      <c r="Q14" s="341">
        <f>'vypočty_pro školy'!R49</f>
        <v>2.0643939393939394</v>
      </c>
      <c r="R14" s="323">
        <f>'vypočty_pro školy'!S49</f>
        <v>22</v>
      </c>
      <c r="S14" s="341">
        <f>'vypočty_pro školy'!T49</f>
        <v>3.3352272727272729</v>
      </c>
      <c r="T14" s="323">
        <f>'vypočty_pro školy'!U49</f>
        <v>22</v>
      </c>
      <c r="U14" s="341">
        <f>'vypočty_pro školy'!V49</f>
        <v>2.4155844155844153</v>
      </c>
      <c r="V14" s="323">
        <f>'vypočty_pro školy'!W49</f>
        <v>22</v>
      </c>
      <c r="W14" s="341">
        <f>'vypočty_pro školy'!X49</f>
        <v>2.045454545454545</v>
      </c>
      <c r="X14" s="323">
        <f>'vypočty_pro školy'!Y49</f>
        <v>22</v>
      </c>
      <c r="Y14" s="341">
        <f>'vypočty_pro školy'!Z49</f>
        <v>2.5340909090909087</v>
      </c>
      <c r="Z14" s="323">
        <f>'vypočty_pro školy'!AA49</f>
        <v>22</v>
      </c>
      <c r="AA14" s="338"/>
      <c r="AB14" s="332">
        <f>'vypočty_pro školy'!AC49</f>
        <v>3.2272727272727271</v>
      </c>
      <c r="AC14" s="323">
        <f>'vypočty_pro školy'!AD49</f>
        <v>22</v>
      </c>
    </row>
    <row r="15" spans="1:31" s="344" customFormat="1" x14ac:dyDescent="0.3">
      <c r="A15" s="325" t="s">
        <v>184</v>
      </c>
      <c r="B15" s="310" t="s">
        <v>117</v>
      </c>
      <c r="C15" s="341">
        <f>'vypočty_pro školy'!D50</f>
        <v>3.3142857142857145</v>
      </c>
      <c r="D15" s="323">
        <f>'vypočty_pro školy'!E50</f>
        <v>7</v>
      </c>
      <c r="E15" s="341">
        <f>'vypočty_pro školy'!F50</f>
        <v>3</v>
      </c>
      <c r="F15" s="323">
        <f>'vypočty_pro školy'!G50</f>
        <v>7</v>
      </c>
      <c r="G15" s="341">
        <f>'vypočty_pro školy'!H50</f>
        <v>3.0285714285714285</v>
      </c>
      <c r="H15" s="323">
        <f>'vypočty_pro školy'!I50</f>
        <v>7</v>
      </c>
      <c r="I15" s="341">
        <f>'vypočty_pro školy'!J50</f>
        <v>3.5952380952380949</v>
      </c>
      <c r="J15" s="323">
        <f>'vypočty_pro školy'!K50</f>
        <v>7</v>
      </c>
      <c r="K15" s="341">
        <f>'vypočty_pro školy'!L50</f>
        <v>3.4464285714285716</v>
      </c>
      <c r="L15" s="323">
        <f>'vypočty_pro školy'!M50</f>
        <v>7</v>
      </c>
      <c r="M15" s="341">
        <f>'vypočty_pro školy'!N50</f>
        <v>1.4857142857142855</v>
      </c>
      <c r="N15" s="323">
        <f>'vypočty_pro školy'!O50</f>
        <v>7</v>
      </c>
      <c r="O15" s="341">
        <f>'vypočty_pro školy'!P50</f>
        <v>3.3142857142857141</v>
      </c>
      <c r="P15" s="323">
        <f>'vypočty_pro školy'!Q50</f>
        <v>7</v>
      </c>
      <c r="Q15" s="341">
        <f>'vypočty_pro školy'!R50</f>
        <v>1.5119047619047621</v>
      </c>
      <c r="R15" s="323">
        <f>'vypočty_pro školy'!S50</f>
        <v>7</v>
      </c>
      <c r="S15" s="341">
        <f>'vypočty_pro školy'!T50</f>
        <v>3.375</v>
      </c>
      <c r="T15" s="323">
        <f>'vypočty_pro školy'!U50</f>
        <v>7</v>
      </c>
      <c r="U15" s="341">
        <f>'vypočty_pro školy'!V50</f>
        <v>1.7551020408163265</v>
      </c>
      <c r="V15" s="323">
        <f>'vypočty_pro školy'!W50</f>
        <v>7</v>
      </c>
      <c r="W15" s="341">
        <f>'vypočty_pro školy'!X50</f>
        <v>1.4428571428571428</v>
      </c>
      <c r="X15" s="323">
        <f>'vypočty_pro školy'!Y50</f>
        <v>7</v>
      </c>
      <c r="Y15" s="341">
        <f>'vypočty_pro školy'!Z50</f>
        <v>2.3571428571428572</v>
      </c>
      <c r="Z15" s="323">
        <f>'vypočty_pro školy'!AA50</f>
        <v>7</v>
      </c>
      <c r="AA15" s="338"/>
      <c r="AB15" s="332">
        <f>'vypočty_pro školy'!AC50</f>
        <v>3.5714285714285716</v>
      </c>
      <c r="AC15" s="323">
        <f>'vypočty_pro školy'!AD50</f>
        <v>7</v>
      </c>
    </row>
    <row r="16" spans="1:31" s="350" customFormat="1" x14ac:dyDescent="0.3">
      <c r="A16" s="345"/>
      <c r="B16" s="346"/>
      <c r="C16" s="347"/>
      <c r="D16" s="348"/>
      <c r="E16" s="347"/>
      <c r="F16" s="348"/>
      <c r="G16" s="347"/>
      <c r="H16" s="348"/>
      <c r="I16" s="347"/>
      <c r="J16" s="348"/>
      <c r="K16" s="347"/>
      <c r="L16" s="348"/>
      <c r="M16" s="347"/>
      <c r="N16" s="348"/>
      <c r="O16" s="347"/>
      <c r="P16" s="348"/>
      <c r="Q16" s="347"/>
      <c r="R16" s="348"/>
      <c r="S16" s="347"/>
      <c r="T16" s="348"/>
      <c r="U16" s="347"/>
      <c r="V16" s="348"/>
      <c r="W16" s="347"/>
      <c r="X16" s="348"/>
      <c r="Y16" s="347"/>
      <c r="Z16" s="348"/>
      <c r="AA16" s="349"/>
      <c r="AB16" s="347"/>
      <c r="AC16" s="348"/>
    </row>
    <row r="17" s="344" customFormat="1" x14ac:dyDescent="0.3"/>
    <row r="18" s="344" customFormat="1" x14ac:dyDescent="0.3"/>
  </sheetData>
  <sheetProtection algorithmName="SHA-512" hashValue="U+FfNC4JzveagdeXgnaP6JF5grgU6fuDqfOZpb4BOsqk6bSO6g8P0CIJD19uHmTF9h7/v4BD/6td+Wb01why0w==" saltValue="zG4RhcJh3I7QL+vCj6GgVA==" spinCount="100000" sheet="1" objects="1" scenarios="1"/>
  <mergeCells count="23">
    <mergeCell ref="AD8:AE8"/>
    <mergeCell ref="Q6:R7"/>
    <mergeCell ref="U6:V7"/>
    <mergeCell ref="W6:X7"/>
    <mergeCell ref="M6:N7"/>
    <mergeCell ref="W8:X8"/>
    <mergeCell ref="Y8:Z8"/>
    <mergeCell ref="AA8:AA15"/>
    <mergeCell ref="AB8:AC8"/>
    <mergeCell ref="A8:A9"/>
    <mergeCell ref="A1:U3"/>
    <mergeCell ref="A4:B4"/>
    <mergeCell ref="A5:B5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</mergeCells>
  <conditionalFormatting sqref="D12:D15">
    <cfRule type="cellIs" dxfId="40" priority="13" operator="lessThan">
      <formula>21</formula>
    </cfRule>
  </conditionalFormatting>
  <conditionalFormatting sqref="F12:F15">
    <cfRule type="cellIs" dxfId="39" priority="12" operator="lessThan">
      <formula>21</formula>
    </cfRule>
  </conditionalFormatting>
  <conditionalFormatting sqref="H12:H15">
    <cfRule type="cellIs" dxfId="38" priority="11" operator="lessThan">
      <formula>21</formula>
    </cfRule>
  </conditionalFormatting>
  <conditionalFormatting sqref="J12:J15">
    <cfRule type="cellIs" dxfId="37" priority="10" operator="lessThan">
      <formula>21</formula>
    </cfRule>
  </conditionalFormatting>
  <conditionalFormatting sqref="L12:L15">
    <cfRule type="cellIs" dxfId="36" priority="9" operator="lessThan">
      <formula>21</formula>
    </cfRule>
  </conditionalFormatting>
  <conditionalFormatting sqref="N12:N15">
    <cfRule type="cellIs" dxfId="35" priority="8" operator="lessThan">
      <formula>21</formula>
    </cfRule>
  </conditionalFormatting>
  <conditionalFormatting sqref="P12:P15">
    <cfRule type="cellIs" dxfId="34" priority="7" operator="lessThan">
      <formula>21</formula>
    </cfRule>
  </conditionalFormatting>
  <conditionalFormatting sqref="R12:R15">
    <cfRule type="cellIs" dxfId="33" priority="6" operator="lessThan">
      <formula>21</formula>
    </cfRule>
  </conditionalFormatting>
  <conditionalFormatting sqref="T12:T15">
    <cfRule type="cellIs" dxfId="32" priority="5" operator="lessThan">
      <formula>21</formula>
    </cfRule>
  </conditionalFormatting>
  <conditionalFormatting sqref="V12:V15">
    <cfRule type="cellIs" dxfId="31" priority="4" operator="lessThan">
      <formula>21</formula>
    </cfRule>
  </conditionalFormatting>
  <conditionalFormatting sqref="X12:X15">
    <cfRule type="cellIs" dxfId="30" priority="3" operator="lessThan">
      <formula>21</formula>
    </cfRule>
  </conditionalFormatting>
  <conditionalFormatting sqref="Z12:Z15">
    <cfRule type="cellIs" dxfId="29" priority="2" operator="lessThan">
      <formula>21</formula>
    </cfRule>
  </conditionalFormatting>
  <conditionalFormatting sqref="AC12:AC15">
    <cfRule type="cellIs" dxfId="28" priority="1" operator="lessThan">
      <formula>21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F1C3FD-3B01-47CC-9E90-27D081E25013}">
          <x14:formula1>
            <xm:f>List2!$B$1:$B$10</xm:f>
          </x14:formula1>
          <xm:sqref>A5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podklad_tabulky</vt:lpstr>
      <vt:lpstr>vypočty_pro školy</vt:lpstr>
      <vt:lpstr>List2</vt:lpstr>
      <vt:lpstr>podklad_tabulky_přrhled</vt:lpstr>
      <vt:lpstr>výpočty_školy_přehled</vt:lpstr>
      <vt:lpstr>podklad_porovnani_zak_rodiče</vt:lpstr>
      <vt:lpstr>ŠKOLY-ŽÁCI</vt:lpstr>
      <vt:lpstr>ŠKOLY - RODIČE</vt:lpstr>
      <vt:lpstr>ŠKOLY- UČITELÉ</vt:lpstr>
      <vt:lpstr>ŽÁCI-PŘEHLED P13</vt:lpstr>
      <vt:lpstr>RODIČE-PŘEHLED P13 </vt:lpstr>
      <vt:lpstr>UČITELÉ - PŘEHLED P13</vt:lpstr>
      <vt:lpstr>ŽÁCI vs. RODIČE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Viktorie Kováčová</cp:lastModifiedBy>
  <dcterms:created xsi:type="dcterms:W3CDTF">2011-08-01T14:22:18Z</dcterms:created>
  <dcterms:modified xsi:type="dcterms:W3CDTF">2023-12-13T10:41:08Z</dcterms:modified>
</cp:coreProperties>
</file>